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 firstSheet="1" activeTab="1"/>
  </bookViews>
  <sheets>
    <sheet name="foxz" sheetId="2" state="veryHidden" r:id="rId1"/>
    <sheet name="KH GĐ 21-25" sheetId="10" r:id="rId2"/>
    <sheet name="Sheet1" sheetId="11" state="hidden" r:id="rId3"/>
  </sheets>
  <definedNames>
    <definedName name="_xlnm._FilterDatabase" localSheetId="1" hidden="1">'KH GĐ 21-25'!$A$10:$WUO$10</definedName>
    <definedName name="_xlnm.Print_Area" localSheetId="1">'KH GĐ 21-25'!$A$1:$N$61</definedName>
    <definedName name="_xlnm.Print_Titles" localSheetId="1">'KH GĐ 21-25'!$6:$9</definedName>
  </definedNames>
  <calcPr calcId="124519"/>
</workbook>
</file>

<file path=xl/calcChain.xml><?xml version="1.0" encoding="utf-8"?>
<calcChain xmlns="http://schemas.openxmlformats.org/spreadsheetml/2006/main">
  <c r="U17" i="10"/>
  <c r="V17"/>
  <c r="T17"/>
  <c r="G10"/>
  <c r="K19"/>
  <c r="M30"/>
  <c r="L30"/>
  <c r="M29"/>
  <c r="M19" s="1"/>
  <c r="L29"/>
  <c r="G60"/>
  <c r="G36" s="1"/>
  <c r="M35"/>
  <c r="L35"/>
  <c r="M34"/>
  <c r="L34"/>
  <c r="M32"/>
  <c r="L32"/>
  <c r="M31"/>
  <c r="L31"/>
  <c r="G61" l="1"/>
  <c r="L19"/>
  <c r="K59"/>
  <c r="K58"/>
  <c r="K57"/>
  <c r="K56"/>
  <c r="K55"/>
  <c r="K54"/>
  <c r="K53"/>
  <c r="K52"/>
  <c r="K48"/>
  <c r="K47"/>
  <c r="K46"/>
  <c r="K45"/>
  <c r="K44"/>
  <c r="K43"/>
  <c r="K42"/>
  <c r="K40"/>
  <c r="K39"/>
  <c r="K38"/>
  <c r="K37"/>
  <c r="M18" l="1"/>
  <c r="K17"/>
  <c r="K14"/>
  <c r="K13"/>
  <c r="K12"/>
  <c r="H19" l="1"/>
  <c r="J10" l="1"/>
  <c r="I10"/>
  <c r="I36"/>
  <c r="J36"/>
  <c r="J35"/>
  <c r="I35"/>
  <c r="J34"/>
  <c r="I34"/>
  <c r="J32"/>
  <c r="I32"/>
  <c r="J31"/>
  <c r="I31"/>
  <c r="I19" l="1"/>
  <c r="H10"/>
  <c r="J19"/>
  <c r="H53" l="1"/>
  <c r="H52"/>
  <c r="H41"/>
  <c r="K41" s="1"/>
  <c r="H38"/>
  <c r="H39"/>
  <c r="H40"/>
  <c r="H42"/>
  <c r="H43"/>
  <c r="H44"/>
  <c r="H45"/>
  <c r="H46"/>
  <c r="H47"/>
  <c r="H48"/>
  <c r="H49"/>
  <c r="K49" s="1"/>
  <c r="H50"/>
  <c r="K50" s="1"/>
  <c r="H51"/>
  <c r="K51" s="1"/>
  <c r="H54"/>
  <c r="H55"/>
  <c r="H56"/>
  <c r="H57"/>
  <c r="H58"/>
  <c r="H59"/>
  <c r="M41" l="1"/>
  <c r="M36" s="1"/>
  <c r="S36" s="1"/>
  <c r="L41"/>
  <c r="L36" s="1"/>
  <c r="R36" s="1"/>
  <c r="K36"/>
  <c r="H12"/>
  <c r="H13"/>
  <c r="H14"/>
  <c r="H15"/>
  <c r="K15" s="1"/>
  <c r="H16"/>
  <c r="K16" s="1"/>
  <c r="H17"/>
  <c r="H11"/>
  <c r="K11" s="1"/>
  <c r="M16" l="1"/>
  <c r="L16"/>
  <c r="K10"/>
  <c r="M15"/>
  <c r="M10" s="1"/>
  <c r="L15"/>
  <c r="Q17" i="11"/>
  <c r="M17"/>
  <c r="M10" s="1"/>
  <c r="I17"/>
  <c r="J17" s="1"/>
  <c r="J10" s="1"/>
  <c r="Q10"/>
  <c r="Q9" s="1"/>
  <c r="P10"/>
  <c r="P9" s="1"/>
  <c r="O10"/>
  <c r="O9" s="1"/>
  <c r="L10"/>
  <c r="K10"/>
  <c r="H10"/>
  <c r="G10"/>
  <c r="V10" s="1"/>
  <c r="V9"/>
  <c r="V4"/>
  <c r="H37" i="10"/>
  <c r="H36" s="1"/>
  <c r="Q36" s="1"/>
  <c r="L10" l="1"/>
  <c r="I10" i="11"/>
  <c r="N17"/>
  <c r="N10" s="1"/>
  <c r="J61" i="10" l="1"/>
  <c r="I61"/>
  <c r="H61"/>
  <c r="L61" l="1"/>
  <c r="K61"/>
  <c r="M61"/>
</calcChain>
</file>

<file path=xl/sharedStrings.xml><?xml version="1.0" encoding="utf-8"?>
<sst xmlns="http://schemas.openxmlformats.org/spreadsheetml/2006/main" count="358" uniqueCount="177">
  <si>
    <t>(Kèm theo Công văn số: 317/TCKH ngày 07/9/2022 của phòng Tài chính - Kế hoạch huyện Ba Tơ)</t>
  </si>
  <si>
    <t>Đvt: triệu đồng</t>
  </si>
  <si>
    <t>Stt</t>
  </si>
  <si>
    <t>Dự án/Tiểu dự án/Địa bàn/Danh mục</t>
  </si>
  <si>
    <t>Chủ đầu tư/ Đơn vị giao vốn</t>
  </si>
  <si>
    <t>Quy mô dự kiến</t>
  </si>
  <si>
    <t>Địa điểm đầu tư</t>
  </si>
  <si>
    <t xml:space="preserve">Thời gian KC-HT </t>
  </si>
  <si>
    <t xml:space="preserve">Tổng mức đầu tư </t>
  </si>
  <si>
    <t xml:space="preserve"> Kế hoạch đầu tư công giai đoạn 2021-2025 từ ngân sách nhà nước</t>
  </si>
  <si>
    <t>Kế hoạch đầu tư công  năm 2022</t>
  </si>
  <si>
    <t>Đầu tư để đáp ứng hoặc củng cố tiêu chí số</t>
  </si>
  <si>
    <t>Ghi chú: Đối chiếu danh mục đầu tư công 2021-2025 đã lập trước đây</t>
  </si>
  <si>
    <t>Đối chiếu Quy hoạch, đề án XD giao thông (nhờ a Biên KTHT)</t>
  </si>
  <si>
    <t>Đối chiếu Đề án kiên cố hóa kênh mương thủy lợi</t>
  </si>
  <si>
    <t>Tổng vốn</t>
  </si>
  <si>
    <t>Trong đó</t>
  </si>
  <si>
    <t>Ngân sách Trung ương</t>
  </si>
  <si>
    <t>Ngân sách tỉnh</t>
  </si>
  <si>
    <t>Ngân sách huyện, xã và huy động khác</t>
  </si>
  <si>
    <t>Ngân sách xã và huy động khác</t>
  </si>
  <si>
    <t>A</t>
  </si>
  <si>
    <t>B</t>
  </si>
  <si>
    <t>C</t>
  </si>
  <si>
    <t>D</t>
  </si>
  <si>
    <t>E</t>
  </si>
  <si>
    <t>F</t>
  </si>
  <si>
    <t>1 =2+3</t>
  </si>
  <si>
    <t>4=5+6</t>
  </si>
  <si>
    <t xml:space="preserve">TỔNG CỘNG </t>
  </si>
  <si>
    <t>I. XÃ BA LIÊN</t>
  </si>
  <si>
    <t>Tuyến đường từ trụ sở UBND xã đi trường TH&amp;THCS</t>
  </si>
  <si>
    <t>BQL các chương trình mục tiêu quốc gia xã Ba Liên</t>
  </si>
  <si>
    <t>L=560 m</t>
  </si>
  <si>
    <t>thôn Đá Chát</t>
  </si>
  <si>
    <t>2024-2025</t>
  </si>
  <si>
    <t>Tiêu chí
 số 2 (giao thông)</t>
  </si>
  <si>
    <t>Nối tiếp tuyến BTXM từ trường TH&amp;THCS đi NVH thôn Hương Chiên</t>
  </si>
  <si>
    <t>L=200 m</t>
  </si>
  <si>
    <t>thôn Hương Chiên</t>
  </si>
  <si>
    <t>Nâng cấp tuyến đường từ cầu Nước Suôi đi Dốc Ổi</t>
  </si>
  <si>
    <t>L= 1000 m</t>
  </si>
  <si>
    <t>Kiên cố hóa kênh mương tại đồng Dốc ổi</t>
  </si>
  <si>
    <t>L = 900 m</t>
  </si>
  <si>
    <t>Dốc Ổi, thôn Hương Chiên</t>
  </si>
  <si>
    <t>Tiêu chí
 số 3 (Thủy lợi, PCTT)</t>
  </si>
  <si>
    <t>Kè chống sạt lở phía đông suối Đá chát</t>
  </si>
  <si>
    <t>L= 350 m</t>
  </si>
  <si>
    <t>Phòng đa năng cho Trường TH&amp;THCS Ba Liên</t>
  </si>
  <si>
    <t xml:space="preserve">Quy mô theo tiêu chuẩn quy định tại Thông tư số 13/2020/TT-BGĐT ngày 27/5/2020 quy định về tiêu chuẩn cơ sở vật chất các trường học. Diện tích đầu tư 540m2  </t>
  </si>
  <si>
    <t>Tiêu chí số 5 Trường học</t>
  </si>
  <si>
    <t>Bếp ăn Trường Mầm non</t>
  </si>
  <si>
    <t xml:space="preserve"> 'Quy mô theo tiêu chuẩn quy định tại Thông tư số 13/2020/TT-BGĐT ngày 27/5/2020 quy định về tiêu chuẩn cơ sở vật chất các trường học. Diện tích đầu tư  69m2 </t>
  </si>
  <si>
    <t>TT</t>
  </si>
  <si>
    <t>Ghi chú</t>
  </si>
  <si>
    <t>Tổng số</t>
  </si>
  <si>
    <t>Tổng mức đầu tư</t>
  </si>
  <si>
    <t>I</t>
  </si>
  <si>
    <t>II</t>
  </si>
  <si>
    <t>XÃ BA VÌ</t>
  </si>
  <si>
    <t>XÃ BA LIÊN</t>
  </si>
  <si>
    <t>Thôn Nước Ui, xã Ba Vì</t>
  </si>
  <si>
    <t>Nghĩa trang nhân dân xã Ba Vì</t>
  </si>
  <si>
    <t>Thôn Nước Xuyên, xã Ba Vì</t>
  </si>
  <si>
    <t>Trường Tiểu học Ba Vì; Hạng mục: 04 phòng học, 02 phòng hỗ trợ học tập và 02 phòng phụ trợ</t>
  </si>
  <si>
    <t>04 phòng
học, 02 phòng hỗ trợ học tập và 02 phòng phụ trợ</t>
  </si>
  <si>
    <t>Thôn Giá Vực, xã Ba Vì</t>
  </si>
  <si>
    <t>Trường THCS Ba Vì; Hạng mục: 04 phòng tập và 02 phòng hỗ trợ</t>
  </si>
  <si>
    <t>04 phòng tập và 02 phòng hỗ trợ</t>
  </si>
  <si>
    <t>L=200m</t>
  </si>
  <si>
    <t>III</t>
  </si>
  <si>
    <t>XÃ BA ĐIỀN</t>
  </si>
  <si>
    <t>Nối tiếp BTXM tuyến Gò Nghênh - Xóm Đồng</t>
  </si>
  <si>
    <t>L= 244,06m, và gia cố mái taluy</t>
  </si>
  <si>
    <t>Thôn Gò Nghênh</t>
  </si>
  <si>
    <t>2024 -2025</t>
  </si>
  <si>
    <t>Nối tiếp BTXM tuyến Gò Nghênh - Hy Long</t>
  </si>
  <si>
    <t xml:space="preserve">L= 406,21 m, và gia cố mái taluy </t>
  </si>
  <si>
    <t>Thôn Hy Long</t>
  </si>
  <si>
    <t>Nâng cấp BTXM Tuyến đường Nhà VH thôn Hy Long - thôn Gò Nghênh</t>
  </si>
  <si>
    <t>L= 270,07 m, và Cống thoát nước ngang</t>
  </si>
  <si>
    <t>Thôn Gò Nghênh - Thôn Hy Long</t>
  </si>
  <si>
    <t>Tuyến đường DT 624 - Gò Nẻ (Nâng cấp Cầu Vã Giá)</t>
  </si>
  <si>
    <t>Thôn Làng Tương</t>
  </si>
  <si>
    <t>Nâng cấp tuyến đường Gò Nghênh – Làng Rêu</t>
  </si>
  <si>
    <t>L khoảng 1407m</t>
  </si>
  <si>
    <t>Thôn Gò Nghênh - Thôn Làng Rêu</t>
  </si>
  <si>
    <t>Nâng cấp tuyến đường Làng Rêu - Gò Vi</t>
  </si>
  <si>
    <t>L= 799m</t>
  </si>
  <si>
    <t>Thôn Làng Rêu</t>
  </si>
  <si>
    <t>Tuyến đường DT 624 - Gò Nẻ (Nâng cấp Cống hộp suối Nước Ngót)</t>
  </si>
  <si>
    <t xml:space="preserve">Làm mới Cầu bản L=6m BTCT chịu lực </t>
  </si>
  <si>
    <t>Nối tiếp BTXM tuyến Làng Roan - Làng Rót</t>
  </si>
  <si>
    <t>L= 270m</t>
  </si>
  <si>
    <t>Nâng cấp tuyến đường Trường Mầm non - Ngã 4 Gò Nghênh</t>
  </si>
  <si>
    <t>L= 348m</t>
  </si>
  <si>
    <t>Nâng cấp BTXM tuyến đường Gò Pa Năng</t>
  </si>
  <si>
    <t>L= 136m</t>
  </si>
  <si>
    <t>Nâng cấp BTXM tuyến đường Gò Nghênh - Khu thể thao xã</t>
  </si>
  <si>
    <t>L= 210m</t>
  </si>
  <si>
    <t>Thôn Gò nghênh</t>
  </si>
  <si>
    <t>Kênh A Lẩy - Ka La</t>
  </si>
  <si>
    <t>Đầu tư mới tuyến kênh + xiphong chiều dài 150 m</t>
  </si>
  <si>
    <t>Đập A Vang</t>
  </si>
  <si>
    <t>Đập : L=30.0m x H=4.5m</t>
  </si>
  <si>
    <t>Kè Suối Hy Long</t>
  </si>
  <si>
    <t>L = 427,5m</t>
  </si>
  <si>
    <t>Thôn Hy Long
Thôn, Gò Nghênh</t>
  </si>
  <si>
    <t>Kè suối Nước Nẻ</t>
  </si>
  <si>
    <t>L = 42m</t>
  </si>
  <si>
    <t>Tuyến đường điện Gò Nẻ</t>
  </si>
  <si>
    <t>Đường dây hạ áp: L = 400 m</t>
  </si>
  <si>
    <t>Tuyến đường điện sân vận động xã</t>
  </si>
  <si>
    <t>Xây dựng Nhà để xe học sinh S = 100 m2; Sân tập thể dục thể thao (có khu mái che) S = 1000 m2; Kè chống sạt lở L = 110 m.</t>
  </si>
  <si>
    <t>Xây dựng Khu vệ sinh và Nhà kho (cho 03 nhóm lớp học) S=40 m2; Phòng bảo vệ; S = 9m2; Kho bếp S = 22 m2; Hành lang cầu nối L = 40m; Khu vui chơi S = 220 m2.</t>
  </si>
  <si>
    <t>Nhà văn hóa xã</t>
  </si>
  <si>
    <t>1. Tường rào cổng ngõ;
2. Khu vui chơi;
3. Nhà văn hóa.</t>
  </si>
  <si>
    <t xml:space="preserve">Sân thể thao Làng Tương (tường rào, cổng ngõ, sân thể thao) </t>
  </si>
  <si>
    <t>Xây dựng tường rào, cổng ngỏ sân vận động thôn Làng Tương L=130m; lắp đặt dụng cụ thể thao.</t>
  </si>
  <si>
    <t>1. Tường rào; Cổng ngõ;
2. Sân thể thao;
3. Lắp đặt các thiết bị TDTT.</t>
  </si>
  <si>
    <t>Diện tích 01 ha</t>
  </si>
  <si>
    <t>UBND xã Ba Liên</t>
  </si>
  <si>
    <t>UBND xã Ba Điền</t>
  </si>
  <si>
    <t>UBND xã Ba Vì</t>
  </si>
  <si>
    <t xml:space="preserve">Ngân sách tỉnh </t>
  </si>
  <si>
    <t xml:space="preserve"> Diện tích đầu tư  69m2 </t>
  </si>
  <si>
    <t xml:space="preserve">Dân dụng, cấp III, diện tích đầu tư 540m2  </t>
  </si>
  <si>
    <t>Trường TH&amp;THCS Ba Liên; hạng mục: Nhà đa năng</t>
  </si>
  <si>
    <t>Trường Mầm non Ba Liên; hạng mục: Bếp ăn đạt chuẩn</t>
  </si>
  <si>
    <t>Nghĩa trang nhân dân xã</t>
  </si>
  <si>
    <t xml:space="preserve"> L= 145,64 m</t>
  </si>
  <si>
    <t>Di dời đường dây, L = 300 m</t>
  </si>
  <si>
    <t>Trường TH&amp;THCS Ba Điền; hạng mục: Kè chống sạt lỡ, sân thể thao, nhà xe</t>
  </si>
  <si>
    <t>Trường Mầm non Ba Điền; hạng mục: Khu vệ sinh, nhà bếp, kho, phòng bảo vệ, khu vui chơi</t>
  </si>
  <si>
    <t xml:space="preserve">Nhà văn hóa thôn Hy Long (tường rào, cổng ngõ, sân thể thao) </t>
  </si>
  <si>
    <t>Cộng (I+II+III)</t>
  </si>
  <si>
    <t>Ngân sách huyện</t>
  </si>
  <si>
    <t>Kế hoạch trung hạn sau điều chỉnh, bổ sung giai đoạn 2021-2025</t>
  </si>
  <si>
    <t>Nâng cấp BTXM tuyến đường từ nhà Bà Lương đến cầu Nước Ui</t>
  </si>
  <si>
    <t>Đường BTXM Tổ Đồng Rò đi bể Nước sạch, thôn Nước Xuyên</t>
  </si>
  <si>
    <t>Kiên cố hóa kênh Mã Nin</t>
  </si>
  <si>
    <t>Nâng cấp, mở rộng đường BTXM đoạn từ cầu Suối Nước Đen đến nhà ông Lầy</t>
  </si>
  <si>
    <t>Nâng cấp, mở rộng đường BTXM Nước Trết - Gò Vành</t>
  </si>
  <si>
    <t>Kiên cố hóa Kênh Nước Trết</t>
  </si>
  <si>
    <t>Cầu Pa Ranh</t>
  </si>
  <si>
    <t>BQL DADTXD&amp;PTQĐ huyện</t>
  </si>
  <si>
    <t>Cầu Nước Đen</t>
  </si>
  <si>
    <t>Cầu Nước Vai</t>
  </si>
  <si>
    <t>Nâng cấp, mở rộng đường BTXM Mang Đen đi Mang Cành</t>
  </si>
  <si>
    <t>BTXM cầu Nước Vai đến địa phận thôn Mang Biều (xã Ba Tiêu)</t>
  </si>
  <si>
    <t>10 ha</t>
  </si>
  <si>
    <t>L=550m</t>
  </si>
  <si>
    <t>L=250m</t>
  </si>
  <si>
    <t>L= 1.500m</t>
  </si>
  <si>
    <t>L=1.100m</t>
  </si>
  <si>
    <t>L=350m</t>
  </si>
  <si>
    <t>Cống hộp khẩu độ 2BxH(3,5x3,5) m, Đường hai đầu cầu L= 79,68m</t>
  </si>
  <si>
    <t>Cống hộp khẩu độ 2H(4x4)m, L=19m; Đường hai đầu cầu L= 300m</t>
  </si>
  <si>
    <t>Cầu L=24m, B=7m; đường 2 bên cầu L=300m</t>
  </si>
  <si>
    <t>Chiều dài tuyến: 750m; Đường cấp VI (Miền núi)</t>
  </si>
  <si>
    <t>Cống hộp 2H(4x4), L=19m; Đường hai đầu cầu L= 650m; Mặt đường BTXM</t>
  </si>
  <si>
    <t>xã Ba Vì</t>
  </si>
  <si>
    <t>Bổ sung</t>
  </si>
  <si>
    <t>Điều chỉnh</t>
  </si>
  <si>
    <t>Trường Mầm non Ba Điền; hạng mục: Nhà vệ sinh dãy phòng học tập, khu phát triển vận động, sân vườn</t>
  </si>
  <si>
    <t>Trường Tiểu học Ba Vì; Hạng mục: Tường rào, sửa chữa, nâng cấp sân trường</t>
  </si>
  <si>
    <t xml:space="preserve">Kế hoạch trung hạn giai đoạn 2021-2025 đã ban hành </t>
  </si>
  <si>
    <t>Trường THCS Ba Vì; Hạng mục: Sửa chữa, nâng cấp sân trường</t>
  </si>
  <si>
    <t>L = 158m</t>
  </si>
  <si>
    <t>DT 2.500 m2</t>
  </si>
  <si>
    <t>L = 302 m</t>
  </si>
  <si>
    <t>ĐVT: Triệu đồng</t>
  </si>
  <si>
    <t>Nhà vệ sinh 17,2m2, Khu vận động 185m2, mái che lối đi nội bộ</t>
  </si>
  <si>
    <t>(Kèm theo Nghị quyết số           /NQ-HĐND ngày       /4/2025 của Hội đồng nhân dân huyện Ba Tơ)</t>
  </si>
  <si>
    <t>Phụ lục</t>
  </si>
  <si>
    <t>ĐỀU CHỈNH, BỔ SUNG KẾ HOẠCH ĐẦU TƯ CÔNG TRUNG HẠN GIAI ĐOẠN 2021-2025 THỰC HIỆN  CHƯƠNG TRÌNH MTQG XÂY DỰNG NÔNG THÔN MỚI
 03 XÃ: BA LIÊN, BA ĐIỀN, BA VÌ</t>
  </si>
  <si>
    <t>Nối tiếp BTXM tuyến đường từ trụ sở UBND xã đi trường TH&amp;THCS Ba Liên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</si>
</sst>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* #,##0.0\ _₫_-;\-* #,##0.0\ _₫_-;_-* &quot;-&quot;??\ _₫_-;_-@_-"/>
    <numFmt numFmtId="166" formatCode="#,##0.0"/>
    <numFmt numFmtId="167" formatCode="_(* #,##0_);_(* \(#,##0\);_(* &quot;-&quot;??_);_(@_)"/>
    <numFmt numFmtId="168" formatCode="#,##0.000"/>
    <numFmt numFmtId="169" formatCode="0.000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3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rgb="FF000000"/>
      </patternFill>
    </fill>
    <fill>
      <patternFill patternType="solid">
        <fgColor rgb="FFAFABAB"/>
        <bgColor rgb="FF000000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3">
    <xf numFmtId="0" fontId="0" fillId="0" borderId="0"/>
    <xf numFmtId="164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1" fillId="0" borderId="0"/>
    <xf numFmtId="43" fontId="2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6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" applyFont="1"/>
    <xf numFmtId="0" fontId="7" fillId="0" borderId="0" xfId="5" applyFont="1" applyAlignment="1">
      <alignment horizontal="center"/>
    </xf>
    <xf numFmtId="165" fontId="7" fillId="0" borderId="0" xfId="1" applyNumberFormat="1" applyFont="1" applyAlignment="1">
      <alignment horizontal="right" wrapText="1"/>
    </xf>
    <xf numFmtId="165" fontId="7" fillId="4" borderId="0" xfId="1" applyNumberFormat="1" applyFont="1" applyFill="1" applyAlignment="1">
      <alignment wrapText="1"/>
    </xf>
    <xf numFmtId="165" fontId="7" fillId="4" borderId="0" xfId="1" applyNumberFormat="1" applyFont="1" applyFill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right" vertical="center" wrapText="1"/>
    </xf>
    <xf numFmtId="39" fontId="5" fillId="3" borderId="2" xfId="3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left" vertical="top" wrapText="1"/>
    </xf>
    <xf numFmtId="167" fontId="6" fillId="0" borderId="2" xfId="0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/>
    </xf>
    <xf numFmtId="39" fontId="6" fillId="0" borderId="7" xfId="3" applyNumberFormat="1" applyFont="1" applyFill="1" applyBorder="1" applyAlignment="1">
      <alignment horizontal="center" vertical="center"/>
    </xf>
    <xf numFmtId="39" fontId="6" fillId="0" borderId="2" xfId="3" applyNumberFormat="1" applyFont="1" applyFill="1" applyBorder="1" applyAlignment="1">
      <alignment horizontal="center" vertical="center"/>
    </xf>
    <xf numFmtId="9" fontId="11" fillId="0" borderId="2" xfId="0" applyNumberFormat="1" applyFont="1" applyBorder="1" applyAlignment="1">
      <alignment horizontal="left" vertical="top" wrapText="1"/>
    </xf>
    <xf numFmtId="10" fontId="11" fillId="0" borderId="2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167" fontId="6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7" fillId="0" borderId="2" xfId="5" applyFont="1" applyBorder="1"/>
    <xf numFmtId="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5" applyFont="1" applyBorder="1" applyAlignment="1">
      <alignment vertical="center"/>
    </xf>
    <xf numFmtId="0" fontId="11" fillId="0" borderId="2" xfId="0" applyFont="1" applyBorder="1" applyAlignment="1">
      <alignment horizontal="center" vertical="top" wrapText="1"/>
    </xf>
    <xf numFmtId="0" fontId="7" fillId="0" borderId="2" xfId="5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right" wrapText="1"/>
    </xf>
    <xf numFmtId="165" fontId="7" fillId="0" borderId="2" xfId="1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center" vertical="top" wrapText="1"/>
    </xf>
    <xf numFmtId="0" fontId="2" fillId="5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3" fontId="5" fillId="2" borderId="2" xfId="0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166" fontId="5" fillId="8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5" fillId="3" borderId="2" xfId="0" applyNumberFormat="1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center" vertical="center"/>
    </xf>
    <xf numFmtId="166" fontId="5" fillId="9" borderId="2" xfId="1" applyNumberFormat="1" applyFont="1" applyFill="1" applyBorder="1" applyAlignment="1">
      <alignment vertical="center"/>
    </xf>
    <xf numFmtId="167" fontId="6" fillId="5" borderId="0" xfId="0" applyNumberFormat="1" applyFont="1" applyFill="1" applyAlignment="1">
      <alignment horizontal="left" vertical="center" wrapText="1"/>
    </xf>
    <xf numFmtId="166" fontId="6" fillId="0" borderId="0" xfId="1" applyNumberFormat="1" applyFont="1" applyFill="1" applyBorder="1" applyAlignment="1">
      <alignment vertical="center"/>
    </xf>
    <xf numFmtId="165" fontId="7" fillId="0" borderId="0" xfId="1" applyNumberFormat="1" applyFont="1" applyFill="1" applyAlignment="1">
      <alignment horizontal="right" wrapText="1"/>
    </xf>
    <xf numFmtId="165" fontId="7" fillId="0" borderId="2" xfId="1" applyNumberFormat="1" applyFont="1" applyBorder="1" applyAlignment="1">
      <alignment horizontal="center" vertical="center" wrapText="1"/>
    </xf>
    <xf numFmtId="165" fontId="7" fillId="0" borderId="0" xfId="1" applyNumberFormat="1" applyFont="1" applyFill="1" applyAlignment="1">
      <alignment wrapText="1"/>
    </xf>
    <xf numFmtId="0" fontId="12" fillId="0" borderId="0" xfId="5" applyFont="1"/>
    <xf numFmtId="0" fontId="7" fillId="0" borderId="0" xfId="5" applyFont="1" applyAlignment="1">
      <alignment wrapText="1"/>
    </xf>
    <xf numFmtId="0" fontId="12" fillId="0" borderId="0" xfId="5" applyFont="1" applyAlignment="1">
      <alignment wrapText="1"/>
    </xf>
    <xf numFmtId="0" fontId="8" fillId="0" borderId="0" xfId="5" applyFont="1" applyAlignment="1">
      <alignment horizontal="center"/>
    </xf>
    <xf numFmtId="0" fontId="6" fillId="0" borderId="2" xfId="0" quotePrefix="1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0" fontId="19" fillId="0" borderId="0" xfId="5" applyFont="1"/>
    <xf numFmtId="165" fontId="19" fillId="0" borderId="0" xfId="1" applyNumberFormat="1" applyFont="1" applyAlignment="1">
      <alignment horizontal="right" wrapText="1"/>
    </xf>
    <xf numFmtId="0" fontId="19" fillId="0" borderId="0" xfId="5" applyFont="1" applyAlignment="1">
      <alignment horizontal="center"/>
    </xf>
    <xf numFmtId="0" fontId="22" fillId="10" borderId="0" xfId="5" applyFont="1" applyFill="1"/>
    <xf numFmtId="0" fontId="17" fillId="0" borderId="0" xfId="5" applyFont="1"/>
    <xf numFmtId="166" fontId="17" fillId="0" borderId="2" xfId="3" applyNumberFormat="1" applyFont="1" applyFill="1" applyBorder="1" applyAlignment="1">
      <alignment vertical="center"/>
    </xf>
    <xf numFmtId="0" fontId="18" fillId="10" borderId="2" xfId="5" applyFont="1" applyFill="1" applyBorder="1" applyAlignment="1">
      <alignment horizontal="center" vertical="center" wrapText="1"/>
    </xf>
    <xf numFmtId="0" fontId="18" fillId="10" borderId="2" xfId="0" quotePrefix="1" applyFont="1" applyFill="1" applyBorder="1" applyAlignment="1">
      <alignment horizontal="left" vertical="center" wrapText="1"/>
    </xf>
    <xf numFmtId="0" fontId="18" fillId="10" borderId="2" xfId="5" applyFont="1" applyFill="1" applyBorder="1"/>
    <xf numFmtId="0" fontId="18" fillId="10" borderId="2" xfId="5" applyFont="1" applyFill="1" applyBorder="1" applyAlignment="1">
      <alignment horizontal="center"/>
    </xf>
    <xf numFmtId="4" fontId="18" fillId="10" borderId="2" xfId="1" applyNumberFormat="1" applyFont="1" applyFill="1" applyBorder="1" applyAlignment="1">
      <alignment horizontal="right" wrapText="1"/>
    </xf>
    <xf numFmtId="0" fontId="21" fillId="10" borderId="0" xfId="5" applyFont="1" applyFill="1"/>
    <xf numFmtId="0" fontId="12" fillId="0" borderId="0" xfId="5" applyFont="1" applyAlignment="1">
      <alignment horizontal="center"/>
    </xf>
    <xf numFmtId="166" fontId="17" fillId="0" borderId="2" xfId="12" applyNumberFormat="1" applyFont="1" applyFill="1" applyBorder="1" applyAlignment="1">
      <alignment horizontal="right" vertical="center" wrapText="1"/>
    </xf>
    <xf numFmtId="166" fontId="30" fillId="0" borderId="2" xfId="12" applyNumberFormat="1" applyFont="1" applyFill="1" applyBorder="1" applyAlignment="1">
      <alignment horizontal="right" vertical="center" wrapText="1"/>
    </xf>
    <xf numFmtId="0" fontId="17" fillId="0" borderId="2" xfId="5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168" fontId="17" fillId="0" borderId="0" xfId="5" applyNumberFormat="1" applyFont="1"/>
    <xf numFmtId="4" fontId="17" fillId="0" borderId="0" xfId="5" applyNumberFormat="1" applyFont="1"/>
    <xf numFmtId="169" fontId="17" fillId="0" borderId="0" xfId="5" applyNumberFormat="1" applyFont="1"/>
    <xf numFmtId="4" fontId="21" fillId="10" borderId="0" xfId="5" applyNumberFormat="1" applyFont="1" applyFill="1"/>
    <xf numFmtId="168" fontId="18" fillId="10" borderId="2" xfId="1" applyNumberFormat="1" applyFont="1" applyFill="1" applyBorder="1" applyAlignment="1">
      <alignment horizontal="right" wrapText="1"/>
    </xf>
    <xf numFmtId="168" fontId="7" fillId="0" borderId="0" xfId="1" applyNumberFormat="1" applyFont="1" applyAlignment="1">
      <alignment horizontal="right" wrapText="1"/>
    </xf>
    <xf numFmtId="2" fontId="17" fillId="0" borderId="2" xfId="5" applyNumberFormat="1" applyFont="1" applyFill="1" applyBorder="1" applyAlignment="1">
      <alignment vertical="center"/>
    </xf>
    <xf numFmtId="168" fontId="12" fillId="0" borderId="0" xfId="5" applyNumberFormat="1" applyFont="1" applyAlignment="1">
      <alignment wrapText="1"/>
    </xf>
    <xf numFmtId="0" fontId="18" fillId="0" borderId="2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/>
    </xf>
    <xf numFmtId="166" fontId="17" fillId="0" borderId="0" xfId="5" applyNumberFormat="1" applyFont="1"/>
    <xf numFmtId="0" fontId="28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167" fontId="17" fillId="0" borderId="2" xfId="0" applyNumberFormat="1" applyFont="1" applyFill="1" applyBorder="1" applyAlignment="1">
      <alignment horizontal="center" vertical="center" wrapText="1"/>
    </xf>
    <xf numFmtId="167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166" fontId="17" fillId="0" borderId="2" xfId="0" applyNumberFormat="1" applyFont="1" applyFill="1" applyBorder="1" applyAlignment="1">
      <alignment horizontal="right" vertical="center"/>
    </xf>
    <xf numFmtId="168" fontId="17" fillId="0" borderId="2" xfId="0" applyNumberFormat="1" applyFont="1" applyFill="1" applyBorder="1" applyAlignment="1">
      <alignment horizontal="right" vertical="center"/>
    </xf>
    <xf numFmtId="0" fontId="17" fillId="0" borderId="2" xfId="5" applyFont="1" applyFill="1" applyBorder="1" applyAlignment="1">
      <alignment vertical="center"/>
    </xf>
    <xf numFmtId="167" fontId="17" fillId="0" borderId="5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top" wrapText="1"/>
    </xf>
    <xf numFmtId="4" fontId="24" fillId="0" borderId="5" xfId="0" applyNumberFormat="1" applyFont="1" applyFill="1" applyBorder="1" applyAlignment="1">
      <alignment horizontal="center" vertical="top" wrapText="1"/>
    </xf>
    <xf numFmtId="166" fontId="17" fillId="0" borderId="2" xfId="1" applyNumberFormat="1" applyFont="1" applyFill="1" applyBorder="1" applyAlignment="1">
      <alignment vertical="center" wrapText="1"/>
    </xf>
    <xf numFmtId="0" fontId="24" fillId="0" borderId="2" xfId="0" quotePrefix="1" applyFont="1" applyFill="1" applyBorder="1" applyAlignment="1">
      <alignment horizontal="center" vertical="top" wrapText="1"/>
    </xf>
    <xf numFmtId="4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top" wrapText="1"/>
    </xf>
    <xf numFmtId="166" fontId="24" fillId="0" borderId="2" xfId="0" applyNumberFormat="1" applyFont="1" applyFill="1" applyBorder="1" applyAlignment="1">
      <alignment vertical="center" wrapText="1"/>
    </xf>
    <xf numFmtId="168" fontId="24" fillId="0" borderId="2" xfId="0" applyNumberFormat="1" applyFont="1" applyFill="1" applyBorder="1" applyAlignment="1">
      <alignment vertical="center" wrapText="1"/>
    </xf>
    <xf numFmtId="0" fontId="18" fillId="0" borderId="2" xfId="0" quotePrefix="1" applyFont="1" applyFill="1" applyBorder="1" applyAlignment="1">
      <alignment horizontal="left" vertical="center" wrapText="1"/>
    </xf>
    <xf numFmtId="0" fontId="18" fillId="0" borderId="2" xfId="5" applyFont="1" applyFill="1" applyBorder="1"/>
    <xf numFmtId="0" fontId="18" fillId="0" borderId="2" xfId="5" applyFont="1" applyFill="1" applyBorder="1" applyAlignment="1">
      <alignment horizontal="center"/>
    </xf>
    <xf numFmtId="4" fontId="18" fillId="0" borderId="2" xfId="1" applyNumberFormat="1" applyFont="1" applyFill="1" applyBorder="1" applyAlignment="1">
      <alignment horizontal="right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23" fillId="0" borderId="2" xfId="5" applyFont="1" applyFill="1" applyBorder="1"/>
    <xf numFmtId="0" fontId="30" fillId="0" borderId="2" xfId="0" applyFont="1" applyFill="1" applyBorder="1" applyAlignment="1">
      <alignment horizontal="left" vertical="center" wrapText="1"/>
    </xf>
    <xf numFmtId="0" fontId="17" fillId="0" borderId="2" xfId="5" applyFont="1" applyFill="1" applyBorder="1" applyAlignment="1">
      <alignment horizontal="center"/>
    </xf>
    <xf numFmtId="168" fontId="18" fillId="0" borderId="2" xfId="1" applyNumberFormat="1" applyFont="1" applyFill="1" applyBorder="1" applyAlignment="1">
      <alignment horizontal="right" wrapText="1"/>
    </xf>
    <xf numFmtId="0" fontId="17" fillId="0" borderId="2" xfId="0" applyFont="1" applyFill="1" applyBorder="1" applyAlignment="1">
      <alignment horizontal="center" vertical="top" wrapText="1"/>
    </xf>
    <xf numFmtId="166" fontId="17" fillId="0" borderId="2" xfId="0" applyNumberFormat="1" applyFont="1" applyFill="1" applyBorder="1" applyAlignment="1">
      <alignment vertical="center" wrapText="1"/>
    </xf>
    <xf numFmtId="0" fontId="29" fillId="0" borderId="2" xfId="5" applyFont="1" applyFill="1" applyBorder="1" applyAlignment="1">
      <alignment horizontal="center" vertical="center" wrapText="1"/>
    </xf>
    <xf numFmtId="168" fontId="17" fillId="0" borderId="2" xfId="0" applyNumberFormat="1" applyFont="1" applyFill="1" applyBorder="1" applyAlignment="1">
      <alignment vertical="center" wrapText="1"/>
    </xf>
    <xf numFmtId="168" fontId="6" fillId="0" borderId="2" xfId="0" applyNumberFormat="1" applyFont="1" applyFill="1" applyBorder="1" applyAlignment="1">
      <alignment horizontal="right" vertical="center" wrapText="1"/>
    </xf>
    <xf numFmtId="0" fontId="18" fillId="0" borderId="3" xfId="5" applyFont="1" applyFill="1" applyBorder="1" applyAlignment="1">
      <alignment horizontal="center" vertical="center" wrapText="1"/>
    </xf>
    <xf numFmtId="0" fontId="18" fillId="0" borderId="4" xfId="5" applyFont="1" applyFill="1" applyBorder="1" applyAlignment="1">
      <alignment horizontal="center" vertical="center" wrapText="1"/>
    </xf>
    <xf numFmtId="0" fontId="18" fillId="0" borderId="8" xfId="5" applyFont="1" applyFill="1" applyBorder="1" applyAlignment="1">
      <alignment horizontal="center" vertical="center" wrapText="1"/>
    </xf>
    <xf numFmtId="165" fontId="20" fillId="0" borderId="12" xfId="1" applyNumberFormat="1" applyFont="1" applyFill="1" applyBorder="1" applyAlignment="1">
      <alignment horizontal="center" vertical="center" wrapText="1"/>
    </xf>
    <xf numFmtId="165" fontId="3" fillId="0" borderId="14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3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5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20" fillId="0" borderId="4" xfId="1" applyNumberFormat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0" fontId="8" fillId="0" borderId="0" xfId="5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165" fontId="20" fillId="0" borderId="14" xfId="1" applyNumberFormat="1" applyFont="1" applyFill="1" applyBorder="1" applyAlignment="1">
      <alignment horizontal="center" vertical="center" wrapText="1"/>
    </xf>
    <xf numFmtId="165" fontId="20" fillId="0" borderId="7" xfId="1" applyNumberFormat="1" applyFont="1" applyFill="1" applyBorder="1" applyAlignment="1">
      <alignment horizontal="center" vertical="center" wrapText="1"/>
    </xf>
    <xf numFmtId="165" fontId="20" fillId="0" borderId="9" xfId="1" applyNumberFormat="1" applyFont="1" applyFill="1" applyBorder="1" applyAlignment="1">
      <alignment horizontal="center" vertical="center" wrapText="1"/>
    </xf>
    <xf numFmtId="165" fontId="20" fillId="0" borderId="0" xfId="1" applyNumberFormat="1" applyFont="1" applyFill="1" applyBorder="1" applyAlignment="1">
      <alignment horizontal="center" vertical="center" wrapText="1"/>
    </xf>
    <xf numFmtId="165" fontId="20" fillId="0" borderId="16" xfId="1" applyNumberFormat="1" applyFont="1" applyFill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12" fillId="0" borderId="0" xfId="5" applyFont="1" applyAlignment="1">
      <alignment horizontal="center"/>
    </xf>
    <xf numFmtId="0" fontId="9" fillId="0" borderId="1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28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left" vertical="center" wrapText="1"/>
    </xf>
    <xf numFmtId="9" fontId="24" fillId="0" borderId="2" xfId="0" applyNumberFormat="1" applyFont="1" applyFill="1" applyBorder="1" applyAlignment="1">
      <alignment horizontal="left" vertical="center" wrapText="1"/>
    </xf>
    <xf numFmtId="10" fontId="2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</cellXfs>
  <cellStyles count="13">
    <cellStyle name="Comma" xfId="1" builtinId="3"/>
    <cellStyle name="Comma [0]" xfId="12" builtinId="6"/>
    <cellStyle name="Comma 2" xfId="2"/>
    <cellStyle name="Comma 2 2" xfId="9"/>
    <cellStyle name="Comma 3" xfId="3"/>
    <cellStyle name="Comma 3 2" xfId="10"/>
    <cellStyle name="Comma 4" xfId="11"/>
    <cellStyle name="Comma 5" xfId="4"/>
    <cellStyle name="Comma 5 2" xfId="7"/>
    <cellStyle name="Normal" xfId="0" builtinId="0"/>
    <cellStyle name="Normal 2" xfId="5"/>
    <cellStyle name="Normal 2 2" xfId="8"/>
    <cellStyle name="Normal 3" xfId="6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UH66"/>
  <sheetViews>
    <sheetView tabSelected="1" zoomScale="98" zoomScaleNormal="98" workbookViewId="0">
      <selection activeCell="B16" sqref="B16"/>
    </sheetView>
  </sheetViews>
  <sheetFormatPr defaultColWidth="9.140625" defaultRowHeight="15"/>
  <cols>
    <col min="1" max="1" width="4.140625" style="8" customWidth="1"/>
    <col min="2" max="2" width="41.5703125" style="7" customWidth="1"/>
    <col min="3" max="3" width="17.5703125" style="7" customWidth="1"/>
    <col min="4" max="4" width="14.5703125" style="8" customWidth="1"/>
    <col min="5" max="5" width="16.140625" style="7" customWidth="1"/>
    <col min="6" max="6" width="10.85546875" style="7" customWidth="1"/>
    <col min="7" max="7" width="13.28515625" style="7" customWidth="1"/>
    <col min="8" max="8" width="13.42578125" style="9" customWidth="1"/>
    <col min="9" max="9" width="12.7109375" style="9" customWidth="1"/>
    <col min="10" max="11" width="9.7109375" style="9" customWidth="1"/>
    <col min="12" max="12" width="9.85546875" style="9" customWidth="1"/>
    <col min="13" max="13" width="10.7109375" style="9" customWidth="1"/>
    <col min="14" max="14" width="9" style="7" customWidth="1"/>
    <col min="15" max="16" width="9.140625" style="7"/>
    <col min="17" max="17" width="10.140625" style="7" bestFit="1" customWidth="1"/>
    <col min="18" max="226" width="9.140625" style="7"/>
    <col min="227" max="227" width="5.5703125" style="7" customWidth="1"/>
    <col min="228" max="228" width="25.5703125" style="7" customWidth="1"/>
    <col min="229" max="230" width="9.140625" style="7" hidden="1" customWidth="1"/>
    <col min="231" max="231" width="7" style="7" customWidth="1"/>
    <col min="232" max="232" width="5.42578125" style="7" customWidth="1"/>
    <col min="233" max="233" width="6.5703125" style="7" customWidth="1"/>
    <col min="234" max="234" width="14.42578125" style="7" customWidth="1"/>
    <col min="235" max="235" width="15.5703125" style="7" customWidth="1"/>
    <col min="236" max="236" width="14.42578125" style="7" customWidth="1"/>
    <col min="237" max="238" width="12.5703125" style="7" customWidth="1"/>
    <col min="239" max="239" width="8.140625" style="7" customWidth="1"/>
    <col min="240" max="240" width="11.5703125" style="7" customWidth="1"/>
    <col min="241" max="241" width="10.42578125" style="7" customWidth="1"/>
    <col min="242" max="242" width="11.140625" style="7" customWidth="1"/>
    <col min="243" max="243" width="12.140625" style="7" customWidth="1"/>
    <col min="244" max="244" width="14.42578125" style="7" customWidth="1"/>
    <col min="245" max="245" width="13.5703125" style="7" customWidth="1"/>
    <col min="246" max="246" width="16" style="7" customWidth="1"/>
    <col min="247" max="247" width="17" style="7" customWidth="1"/>
    <col min="248" max="248" width="12.5703125" style="7" customWidth="1"/>
    <col min="249" max="249" width="15.140625" style="7" customWidth="1"/>
    <col min="250" max="250" width="18.140625" style="7" customWidth="1"/>
    <col min="251" max="252" width="12.42578125" style="7" customWidth="1"/>
    <col min="253" max="253" width="9.140625" style="7" customWidth="1"/>
    <col min="254" max="254" width="11.140625" style="7" customWidth="1"/>
    <col min="255" max="482" width="9.140625" style="7"/>
    <col min="483" max="483" width="5.5703125" style="7" customWidth="1"/>
    <col min="484" max="484" width="25.5703125" style="7" customWidth="1"/>
    <col min="485" max="486" width="9.140625" style="7" hidden="1" customWidth="1"/>
    <col min="487" max="487" width="7" style="7" customWidth="1"/>
    <col min="488" max="488" width="5.42578125" style="7" customWidth="1"/>
    <col min="489" max="489" width="6.5703125" style="7" customWidth="1"/>
    <col min="490" max="490" width="14.42578125" style="7" customWidth="1"/>
    <col min="491" max="491" width="15.5703125" style="7" customWidth="1"/>
    <col min="492" max="492" width="14.42578125" style="7" customWidth="1"/>
    <col min="493" max="494" width="12.5703125" style="7" customWidth="1"/>
    <col min="495" max="495" width="8.140625" style="7" customWidth="1"/>
    <col min="496" max="496" width="11.5703125" style="7" customWidth="1"/>
    <col min="497" max="497" width="10.42578125" style="7" customWidth="1"/>
    <col min="498" max="498" width="11.140625" style="7" customWidth="1"/>
    <col min="499" max="499" width="12.140625" style="7" customWidth="1"/>
    <col min="500" max="500" width="14.42578125" style="7" customWidth="1"/>
    <col min="501" max="501" width="13.5703125" style="7" customWidth="1"/>
    <col min="502" max="502" width="16" style="7" customWidth="1"/>
    <col min="503" max="503" width="17" style="7" customWidth="1"/>
    <col min="504" max="504" width="12.5703125" style="7" customWidth="1"/>
    <col min="505" max="505" width="15.140625" style="7" customWidth="1"/>
    <col min="506" max="506" width="18.140625" style="7" customWidth="1"/>
    <col min="507" max="508" width="12.42578125" style="7" customWidth="1"/>
    <col min="509" max="509" width="9.140625" style="7" customWidth="1"/>
    <col min="510" max="510" width="11.140625" style="7" customWidth="1"/>
    <col min="511" max="738" width="9.140625" style="7"/>
    <col min="739" max="739" width="5.5703125" style="7" customWidth="1"/>
    <col min="740" max="740" width="25.5703125" style="7" customWidth="1"/>
    <col min="741" max="742" width="9.140625" style="7" hidden="1" customWidth="1"/>
    <col min="743" max="743" width="7" style="7" customWidth="1"/>
    <col min="744" max="744" width="5.42578125" style="7" customWidth="1"/>
    <col min="745" max="745" width="6.5703125" style="7" customWidth="1"/>
    <col min="746" max="746" width="14.42578125" style="7" customWidth="1"/>
    <col min="747" max="747" width="15.5703125" style="7" customWidth="1"/>
    <col min="748" max="748" width="14.42578125" style="7" customWidth="1"/>
    <col min="749" max="750" width="12.5703125" style="7" customWidth="1"/>
    <col min="751" max="751" width="8.140625" style="7" customWidth="1"/>
    <col min="752" max="752" width="11.5703125" style="7" customWidth="1"/>
    <col min="753" max="753" width="10.42578125" style="7" customWidth="1"/>
    <col min="754" max="754" width="11.140625" style="7" customWidth="1"/>
    <col min="755" max="755" width="12.140625" style="7" customWidth="1"/>
    <col min="756" max="756" width="14.42578125" style="7" customWidth="1"/>
    <col min="757" max="757" width="13.5703125" style="7" customWidth="1"/>
    <col min="758" max="758" width="16" style="7" customWidth="1"/>
    <col min="759" max="759" width="17" style="7" customWidth="1"/>
    <col min="760" max="760" width="12.5703125" style="7" customWidth="1"/>
    <col min="761" max="761" width="15.140625" style="7" customWidth="1"/>
    <col min="762" max="762" width="18.140625" style="7" customWidth="1"/>
    <col min="763" max="764" width="12.42578125" style="7" customWidth="1"/>
    <col min="765" max="765" width="9.140625" style="7" customWidth="1"/>
    <col min="766" max="766" width="11.140625" style="7" customWidth="1"/>
    <col min="767" max="994" width="9.140625" style="7"/>
    <col min="995" max="995" width="5.5703125" style="7" customWidth="1"/>
    <col min="996" max="996" width="25.5703125" style="7" customWidth="1"/>
    <col min="997" max="998" width="9.140625" style="7" hidden="1" customWidth="1"/>
    <col min="999" max="999" width="7" style="7" customWidth="1"/>
    <col min="1000" max="1000" width="5.42578125" style="7" customWidth="1"/>
    <col min="1001" max="1001" width="6.5703125" style="7" customWidth="1"/>
    <col min="1002" max="1002" width="14.42578125" style="7" customWidth="1"/>
    <col min="1003" max="1003" width="15.5703125" style="7" customWidth="1"/>
    <col min="1004" max="1004" width="14.42578125" style="7" customWidth="1"/>
    <col min="1005" max="1006" width="12.5703125" style="7" customWidth="1"/>
    <col min="1007" max="1007" width="8.140625" style="7" customWidth="1"/>
    <col min="1008" max="1008" width="11.5703125" style="7" customWidth="1"/>
    <col min="1009" max="1009" width="10.42578125" style="7" customWidth="1"/>
    <col min="1010" max="1010" width="11.140625" style="7" customWidth="1"/>
    <col min="1011" max="1011" width="12.140625" style="7" customWidth="1"/>
    <col min="1012" max="1012" width="14.42578125" style="7" customWidth="1"/>
    <col min="1013" max="1013" width="13.5703125" style="7" customWidth="1"/>
    <col min="1014" max="1014" width="16" style="7" customWidth="1"/>
    <col min="1015" max="1015" width="17" style="7" customWidth="1"/>
    <col min="1016" max="1016" width="12.5703125" style="7" customWidth="1"/>
    <col min="1017" max="1017" width="15.140625" style="7" customWidth="1"/>
    <col min="1018" max="1018" width="18.140625" style="7" customWidth="1"/>
    <col min="1019" max="1020" width="12.42578125" style="7" customWidth="1"/>
    <col min="1021" max="1021" width="9.140625" style="7" customWidth="1"/>
    <col min="1022" max="1022" width="11.140625" style="7" customWidth="1"/>
    <col min="1023" max="1250" width="9.140625" style="7"/>
    <col min="1251" max="1251" width="5.5703125" style="7" customWidth="1"/>
    <col min="1252" max="1252" width="25.5703125" style="7" customWidth="1"/>
    <col min="1253" max="1254" width="9.140625" style="7" hidden="1" customWidth="1"/>
    <col min="1255" max="1255" width="7" style="7" customWidth="1"/>
    <col min="1256" max="1256" width="5.42578125" style="7" customWidth="1"/>
    <col min="1257" max="1257" width="6.5703125" style="7" customWidth="1"/>
    <col min="1258" max="1258" width="14.42578125" style="7" customWidth="1"/>
    <col min="1259" max="1259" width="15.5703125" style="7" customWidth="1"/>
    <col min="1260" max="1260" width="14.42578125" style="7" customWidth="1"/>
    <col min="1261" max="1262" width="12.5703125" style="7" customWidth="1"/>
    <col min="1263" max="1263" width="8.140625" style="7" customWidth="1"/>
    <col min="1264" max="1264" width="11.5703125" style="7" customWidth="1"/>
    <col min="1265" max="1265" width="10.42578125" style="7" customWidth="1"/>
    <col min="1266" max="1266" width="11.140625" style="7" customWidth="1"/>
    <col min="1267" max="1267" width="12.140625" style="7" customWidth="1"/>
    <col min="1268" max="1268" width="14.42578125" style="7" customWidth="1"/>
    <col min="1269" max="1269" width="13.5703125" style="7" customWidth="1"/>
    <col min="1270" max="1270" width="16" style="7" customWidth="1"/>
    <col min="1271" max="1271" width="17" style="7" customWidth="1"/>
    <col min="1272" max="1272" width="12.5703125" style="7" customWidth="1"/>
    <col min="1273" max="1273" width="15.140625" style="7" customWidth="1"/>
    <col min="1274" max="1274" width="18.140625" style="7" customWidth="1"/>
    <col min="1275" max="1276" width="12.42578125" style="7" customWidth="1"/>
    <col min="1277" max="1277" width="9.140625" style="7" customWidth="1"/>
    <col min="1278" max="1278" width="11.140625" style="7" customWidth="1"/>
    <col min="1279" max="1506" width="9.140625" style="7"/>
    <col min="1507" max="1507" width="5.5703125" style="7" customWidth="1"/>
    <col min="1508" max="1508" width="25.5703125" style="7" customWidth="1"/>
    <col min="1509" max="1510" width="9.140625" style="7" hidden="1" customWidth="1"/>
    <col min="1511" max="1511" width="7" style="7" customWidth="1"/>
    <col min="1512" max="1512" width="5.42578125" style="7" customWidth="1"/>
    <col min="1513" max="1513" width="6.5703125" style="7" customWidth="1"/>
    <col min="1514" max="1514" width="14.42578125" style="7" customWidth="1"/>
    <col min="1515" max="1515" width="15.5703125" style="7" customWidth="1"/>
    <col min="1516" max="1516" width="14.42578125" style="7" customWidth="1"/>
    <col min="1517" max="1518" width="12.5703125" style="7" customWidth="1"/>
    <col min="1519" max="1519" width="8.140625" style="7" customWidth="1"/>
    <col min="1520" max="1520" width="11.5703125" style="7" customWidth="1"/>
    <col min="1521" max="1521" width="10.42578125" style="7" customWidth="1"/>
    <col min="1522" max="1522" width="11.140625" style="7" customWidth="1"/>
    <col min="1523" max="1523" width="12.140625" style="7" customWidth="1"/>
    <col min="1524" max="1524" width="14.42578125" style="7" customWidth="1"/>
    <col min="1525" max="1525" width="13.5703125" style="7" customWidth="1"/>
    <col min="1526" max="1526" width="16" style="7" customWidth="1"/>
    <col min="1527" max="1527" width="17" style="7" customWidth="1"/>
    <col min="1528" max="1528" width="12.5703125" style="7" customWidth="1"/>
    <col min="1529" max="1529" width="15.140625" style="7" customWidth="1"/>
    <col min="1530" max="1530" width="18.140625" style="7" customWidth="1"/>
    <col min="1531" max="1532" width="12.42578125" style="7" customWidth="1"/>
    <col min="1533" max="1533" width="9.140625" style="7" customWidth="1"/>
    <col min="1534" max="1534" width="11.140625" style="7" customWidth="1"/>
    <col min="1535" max="1762" width="9.140625" style="7"/>
    <col min="1763" max="1763" width="5.5703125" style="7" customWidth="1"/>
    <col min="1764" max="1764" width="25.5703125" style="7" customWidth="1"/>
    <col min="1765" max="1766" width="9.140625" style="7" hidden="1" customWidth="1"/>
    <col min="1767" max="1767" width="7" style="7" customWidth="1"/>
    <col min="1768" max="1768" width="5.42578125" style="7" customWidth="1"/>
    <col min="1769" max="1769" width="6.5703125" style="7" customWidth="1"/>
    <col min="1770" max="1770" width="14.42578125" style="7" customWidth="1"/>
    <col min="1771" max="1771" width="15.5703125" style="7" customWidth="1"/>
    <col min="1772" max="1772" width="14.42578125" style="7" customWidth="1"/>
    <col min="1773" max="1774" width="12.5703125" style="7" customWidth="1"/>
    <col min="1775" max="1775" width="8.140625" style="7" customWidth="1"/>
    <col min="1776" max="1776" width="11.5703125" style="7" customWidth="1"/>
    <col min="1777" max="1777" width="10.42578125" style="7" customWidth="1"/>
    <col min="1778" max="1778" width="11.140625" style="7" customWidth="1"/>
    <col min="1779" max="1779" width="12.140625" style="7" customWidth="1"/>
    <col min="1780" max="1780" width="14.42578125" style="7" customWidth="1"/>
    <col min="1781" max="1781" width="13.5703125" style="7" customWidth="1"/>
    <col min="1782" max="1782" width="16" style="7" customWidth="1"/>
    <col min="1783" max="1783" width="17" style="7" customWidth="1"/>
    <col min="1784" max="1784" width="12.5703125" style="7" customWidth="1"/>
    <col min="1785" max="1785" width="15.140625" style="7" customWidth="1"/>
    <col min="1786" max="1786" width="18.140625" style="7" customWidth="1"/>
    <col min="1787" max="1788" width="12.42578125" style="7" customWidth="1"/>
    <col min="1789" max="1789" width="9.140625" style="7" customWidth="1"/>
    <col min="1790" max="1790" width="11.140625" style="7" customWidth="1"/>
    <col min="1791" max="2018" width="9.140625" style="7"/>
    <col min="2019" max="2019" width="5.5703125" style="7" customWidth="1"/>
    <col min="2020" max="2020" width="25.5703125" style="7" customWidth="1"/>
    <col min="2021" max="2022" width="9.140625" style="7" hidden="1" customWidth="1"/>
    <col min="2023" max="2023" width="7" style="7" customWidth="1"/>
    <col min="2024" max="2024" width="5.42578125" style="7" customWidth="1"/>
    <col min="2025" max="2025" width="6.5703125" style="7" customWidth="1"/>
    <col min="2026" max="2026" width="14.42578125" style="7" customWidth="1"/>
    <col min="2027" max="2027" width="15.5703125" style="7" customWidth="1"/>
    <col min="2028" max="2028" width="14.42578125" style="7" customWidth="1"/>
    <col min="2029" max="2030" width="12.5703125" style="7" customWidth="1"/>
    <col min="2031" max="2031" width="8.140625" style="7" customWidth="1"/>
    <col min="2032" max="2032" width="11.5703125" style="7" customWidth="1"/>
    <col min="2033" max="2033" width="10.42578125" style="7" customWidth="1"/>
    <col min="2034" max="2034" width="11.140625" style="7" customWidth="1"/>
    <col min="2035" max="2035" width="12.140625" style="7" customWidth="1"/>
    <col min="2036" max="2036" width="14.42578125" style="7" customWidth="1"/>
    <col min="2037" max="2037" width="13.5703125" style="7" customWidth="1"/>
    <col min="2038" max="2038" width="16" style="7" customWidth="1"/>
    <col min="2039" max="2039" width="17" style="7" customWidth="1"/>
    <col min="2040" max="2040" width="12.5703125" style="7" customWidth="1"/>
    <col min="2041" max="2041" width="15.140625" style="7" customWidth="1"/>
    <col min="2042" max="2042" width="18.140625" style="7" customWidth="1"/>
    <col min="2043" max="2044" width="12.42578125" style="7" customWidth="1"/>
    <col min="2045" max="2045" width="9.140625" style="7" customWidth="1"/>
    <col min="2046" max="2046" width="11.140625" style="7" customWidth="1"/>
    <col min="2047" max="2274" width="9.140625" style="7"/>
    <col min="2275" max="2275" width="5.5703125" style="7" customWidth="1"/>
    <col min="2276" max="2276" width="25.5703125" style="7" customWidth="1"/>
    <col min="2277" max="2278" width="9.140625" style="7" hidden="1" customWidth="1"/>
    <col min="2279" max="2279" width="7" style="7" customWidth="1"/>
    <col min="2280" max="2280" width="5.42578125" style="7" customWidth="1"/>
    <col min="2281" max="2281" width="6.5703125" style="7" customWidth="1"/>
    <col min="2282" max="2282" width="14.42578125" style="7" customWidth="1"/>
    <col min="2283" max="2283" width="15.5703125" style="7" customWidth="1"/>
    <col min="2284" max="2284" width="14.42578125" style="7" customWidth="1"/>
    <col min="2285" max="2286" width="12.5703125" style="7" customWidth="1"/>
    <col min="2287" max="2287" width="8.140625" style="7" customWidth="1"/>
    <col min="2288" max="2288" width="11.5703125" style="7" customWidth="1"/>
    <col min="2289" max="2289" width="10.42578125" style="7" customWidth="1"/>
    <col min="2290" max="2290" width="11.140625" style="7" customWidth="1"/>
    <col min="2291" max="2291" width="12.140625" style="7" customWidth="1"/>
    <col min="2292" max="2292" width="14.42578125" style="7" customWidth="1"/>
    <col min="2293" max="2293" width="13.5703125" style="7" customWidth="1"/>
    <col min="2294" max="2294" width="16" style="7" customWidth="1"/>
    <col min="2295" max="2295" width="17" style="7" customWidth="1"/>
    <col min="2296" max="2296" width="12.5703125" style="7" customWidth="1"/>
    <col min="2297" max="2297" width="15.140625" style="7" customWidth="1"/>
    <col min="2298" max="2298" width="18.140625" style="7" customWidth="1"/>
    <col min="2299" max="2300" width="12.42578125" style="7" customWidth="1"/>
    <col min="2301" max="2301" width="9.140625" style="7" customWidth="1"/>
    <col min="2302" max="2302" width="11.140625" style="7" customWidth="1"/>
    <col min="2303" max="2530" width="9.140625" style="7"/>
    <col min="2531" max="2531" width="5.5703125" style="7" customWidth="1"/>
    <col min="2532" max="2532" width="25.5703125" style="7" customWidth="1"/>
    <col min="2533" max="2534" width="9.140625" style="7" hidden="1" customWidth="1"/>
    <col min="2535" max="2535" width="7" style="7" customWidth="1"/>
    <col min="2536" max="2536" width="5.42578125" style="7" customWidth="1"/>
    <col min="2537" max="2537" width="6.5703125" style="7" customWidth="1"/>
    <col min="2538" max="2538" width="14.42578125" style="7" customWidth="1"/>
    <col min="2539" max="2539" width="15.5703125" style="7" customWidth="1"/>
    <col min="2540" max="2540" width="14.42578125" style="7" customWidth="1"/>
    <col min="2541" max="2542" width="12.5703125" style="7" customWidth="1"/>
    <col min="2543" max="2543" width="8.140625" style="7" customWidth="1"/>
    <col min="2544" max="2544" width="11.5703125" style="7" customWidth="1"/>
    <col min="2545" max="2545" width="10.42578125" style="7" customWidth="1"/>
    <col min="2546" max="2546" width="11.140625" style="7" customWidth="1"/>
    <col min="2547" max="2547" width="12.140625" style="7" customWidth="1"/>
    <col min="2548" max="2548" width="14.42578125" style="7" customWidth="1"/>
    <col min="2549" max="2549" width="13.5703125" style="7" customWidth="1"/>
    <col min="2550" max="2550" width="16" style="7" customWidth="1"/>
    <col min="2551" max="2551" width="17" style="7" customWidth="1"/>
    <col min="2552" max="2552" width="12.5703125" style="7" customWidth="1"/>
    <col min="2553" max="2553" width="15.140625" style="7" customWidth="1"/>
    <col min="2554" max="2554" width="18.140625" style="7" customWidth="1"/>
    <col min="2555" max="2556" width="12.42578125" style="7" customWidth="1"/>
    <col min="2557" max="2557" width="9.140625" style="7" customWidth="1"/>
    <col min="2558" max="2558" width="11.140625" style="7" customWidth="1"/>
    <col min="2559" max="2786" width="9.140625" style="7"/>
    <col min="2787" max="2787" width="5.5703125" style="7" customWidth="1"/>
    <col min="2788" max="2788" width="25.5703125" style="7" customWidth="1"/>
    <col min="2789" max="2790" width="9.140625" style="7" hidden="1" customWidth="1"/>
    <col min="2791" max="2791" width="7" style="7" customWidth="1"/>
    <col min="2792" max="2792" width="5.42578125" style="7" customWidth="1"/>
    <col min="2793" max="2793" width="6.5703125" style="7" customWidth="1"/>
    <col min="2794" max="2794" width="14.42578125" style="7" customWidth="1"/>
    <col min="2795" max="2795" width="15.5703125" style="7" customWidth="1"/>
    <col min="2796" max="2796" width="14.42578125" style="7" customWidth="1"/>
    <col min="2797" max="2798" width="12.5703125" style="7" customWidth="1"/>
    <col min="2799" max="2799" width="8.140625" style="7" customWidth="1"/>
    <col min="2800" max="2800" width="11.5703125" style="7" customWidth="1"/>
    <col min="2801" max="2801" width="10.42578125" style="7" customWidth="1"/>
    <col min="2802" max="2802" width="11.140625" style="7" customWidth="1"/>
    <col min="2803" max="2803" width="12.140625" style="7" customWidth="1"/>
    <col min="2804" max="2804" width="14.42578125" style="7" customWidth="1"/>
    <col min="2805" max="2805" width="13.5703125" style="7" customWidth="1"/>
    <col min="2806" max="2806" width="16" style="7" customWidth="1"/>
    <col min="2807" max="2807" width="17" style="7" customWidth="1"/>
    <col min="2808" max="2808" width="12.5703125" style="7" customWidth="1"/>
    <col min="2809" max="2809" width="15.140625" style="7" customWidth="1"/>
    <col min="2810" max="2810" width="18.140625" style="7" customWidth="1"/>
    <col min="2811" max="2812" width="12.42578125" style="7" customWidth="1"/>
    <col min="2813" max="2813" width="9.140625" style="7" customWidth="1"/>
    <col min="2814" max="2814" width="11.140625" style="7" customWidth="1"/>
    <col min="2815" max="3042" width="9.140625" style="7"/>
    <col min="3043" max="3043" width="5.5703125" style="7" customWidth="1"/>
    <col min="3044" max="3044" width="25.5703125" style="7" customWidth="1"/>
    <col min="3045" max="3046" width="9.140625" style="7" hidden="1" customWidth="1"/>
    <col min="3047" max="3047" width="7" style="7" customWidth="1"/>
    <col min="3048" max="3048" width="5.42578125" style="7" customWidth="1"/>
    <col min="3049" max="3049" width="6.5703125" style="7" customWidth="1"/>
    <col min="3050" max="3050" width="14.42578125" style="7" customWidth="1"/>
    <col min="3051" max="3051" width="15.5703125" style="7" customWidth="1"/>
    <col min="3052" max="3052" width="14.42578125" style="7" customWidth="1"/>
    <col min="3053" max="3054" width="12.5703125" style="7" customWidth="1"/>
    <col min="3055" max="3055" width="8.140625" style="7" customWidth="1"/>
    <col min="3056" max="3056" width="11.5703125" style="7" customWidth="1"/>
    <col min="3057" max="3057" width="10.42578125" style="7" customWidth="1"/>
    <col min="3058" max="3058" width="11.140625" style="7" customWidth="1"/>
    <col min="3059" max="3059" width="12.140625" style="7" customWidth="1"/>
    <col min="3060" max="3060" width="14.42578125" style="7" customWidth="1"/>
    <col min="3061" max="3061" width="13.5703125" style="7" customWidth="1"/>
    <col min="3062" max="3062" width="16" style="7" customWidth="1"/>
    <col min="3063" max="3063" width="17" style="7" customWidth="1"/>
    <col min="3064" max="3064" width="12.5703125" style="7" customWidth="1"/>
    <col min="3065" max="3065" width="15.140625" style="7" customWidth="1"/>
    <col min="3066" max="3066" width="18.140625" style="7" customWidth="1"/>
    <col min="3067" max="3068" width="12.42578125" style="7" customWidth="1"/>
    <col min="3069" max="3069" width="9.140625" style="7" customWidth="1"/>
    <col min="3070" max="3070" width="11.140625" style="7" customWidth="1"/>
    <col min="3071" max="3298" width="9.140625" style="7"/>
    <col min="3299" max="3299" width="5.5703125" style="7" customWidth="1"/>
    <col min="3300" max="3300" width="25.5703125" style="7" customWidth="1"/>
    <col min="3301" max="3302" width="9.140625" style="7" hidden="1" customWidth="1"/>
    <col min="3303" max="3303" width="7" style="7" customWidth="1"/>
    <col min="3304" max="3304" width="5.42578125" style="7" customWidth="1"/>
    <col min="3305" max="3305" width="6.5703125" style="7" customWidth="1"/>
    <col min="3306" max="3306" width="14.42578125" style="7" customWidth="1"/>
    <col min="3307" max="3307" width="15.5703125" style="7" customWidth="1"/>
    <col min="3308" max="3308" width="14.42578125" style="7" customWidth="1"/>
    <col min="3309" max="3310" width="12.5703125" style="7" customWidth="1"/>
    <col min="3311" max="3311" width="8.140625" style="7" customWidth="1"/>
    <col min="3312" max="3312" width="11.5703125" style="7" customWidth="1"/>
    <col min="3313" max="3313" width="10.42578125" style="7" customWidth="1"/>
    <col min="3314" max="3314" width="11.140625" style="7" customWidth="1"/>
    <col min="3315" max="3315" width="12.140625" style="7" customWidth="1"/>
    <col min="3316" max="3316" width="14.42578125" style="7" customWidth="1"/>
    <col min="3317" max="3317" width="13.5703125" style="7" customWidth="1"/>
    <col min="3318" max="3318" width="16" style="7" customWidth="1"/>
    <col min="3319" max="3319" width="17" style="7" customWidth="1"/>
    <col min="3320" max="3320" width="12.5703125" style="7" customWidth="1"/>
    <col min="3321" max="3321" width="15.140625" style="7" customWidth="1"/>
    <col min="3322" max="3322" width="18.140625" style="7" customWidth="1"/>
    <col min="3323" max="3324" width="12.42578125" style="7" customWidth="1"/>
    <col min="3325" max="3325" width="9.140625" style="7" customWidth="1"/>
    <col min="3326" max="3326" width="11.140625" style="7" customWidth="1"/>
    <col min="3327" max="3554" width="9.140625" style="7"/>
    <col min="3555" max="3555" width="5.5703125" style="7" customWidth="1"/>
    <col min="3556" max="3556" width="25.5703125" style="7" customWidth="1"/>
    <col min="3557" max="3558" width="9.140625" style="7" hidden="1" customWidth="1"/>
    <col min="3559" max="3559" width="7" style="7" customWidth="1"/>
    <col min="3560" max="3560" width="5.42578125" style="7" customWidth="1"/>
    <col min="3561" max="3561" width="6.5703125" style="7" customWidth="1"/>
    <col min="3562" max="3562" width="14.42578125" style="7" customWidth="1"/>
    <col min="3563" max="3563" width="15.5703125" style="7" customWidth="1"/>
    <col min="3564" max="3564" width="14.42578125" style="7" customWidth="1"/>
    <col min="3565" max="3566" width="12.5703125" style="7" customWidth="1"/>
    <col min="3567" max="3567" width="8.140625" style="7" customWidth="1"/>
    <col min="3568" max="3568" width="11.5703125" style="7" customWidth="1"/>
    <col min="3569" max="3569" width="10.42578125" style="7" customWidth="1"/>
    <col min="3570" max="3570" width="11.140625" style="7" customWidth="1"/>
    <col min="3571" max="3571" width="12.140625" style="7" customWidth="1"/>
    <col min="3572" max="3572" width="14.42578125" style="7" customWidth="1"/>
    <col min="3573" max="3573" width="13.5703125" style="7" customWidth="1"/>
    <col min="3574" max="3574" width="16" style="7" customWidth="1"/>
    <col min="3575" max="3575" width="17" style="7" customWidth="1"/>
    <col min="3576" max="3576" width="12.5703125" style="7" customWidth="1"/>
    <col min="3577" max="3577" width="15.140625" style="7" customWidth="1"/>
    <col min="3578" max="3578" width="18.140625" style="7" customWidth="1"/>
    <col min="3579" max="3580" width="12.42578125" style="7" customWidth="1"/>
    <col min="3581" max="3581" width="9.140625" style="7" customWidth="1"/>
    <col min="3582" max="3582" width="11.140625" style="7" customWidth="1"/>
    <col min="3583" max="3810" width="9.140625" style="7"/>
    <col min="3811" max="3811" width="5.5703125" style="7" customWidth="1"/>
    <col min="3812" max="3812" width="25.5703125" style="7" customWidth="1"/>
    <col min="3813" max="3814" width="9.140625" style="7" hidden="1" customWidth="1"/>
    <col min="3815" max="3815" width="7" style="7" customWidth="1"/>
    <col min="3816" max="3816" width="5.42578125" style="7" customWidth="1"/>
    <col min="3817" max="3817" width="6.5703125" style="7" customWidth="1"/>
    <col min="3818" max="3818" width="14.42578125" style="7" customWidth="1"/>
    <col min="3819" max="3819" width="15.5703125" style="7" customWidth="1"/>
    <col min="3820" max="3820" width="14.42578125" style="7" customWidth="1"/>
    <col min="3821" max="3822" width="12.5703125" style="7" customWidth="1"/>
    <col min="3823" max="3823" width="8.140625" style="7" customWidth="1"/>
    <col min="3824" max="3824" width="11.5703125" style="7" customWidth="1"/>
    <col min="3825" max="3825" width="10.42578125" style="7" customWidth="1"/>
    <col min="3826" max="3826" width="11.140625" style="7" customWidth="1"/>
    <col min="3827" max="3827" width="12.140625" style="7" customWidth="1"/>
    <col min="3828" max="3828" width="14.42578125" style="7" customWidth="1"/>
    <col min="3829" max="3829" width="13.5703125" style="7" customWidth="1"/>
    <col min="3830" max="3830" width="16" style="7" customWidth="1"/>
    <col min="3831" max="3831" width="17" style="7" customWidth="1"/>
    <col min="3832" max="3832" width="12.5703125" style="7" customWidth="1"/>
    <col min="3833" max="3833" width="15.140625" style="7" customWidth="1"/>
    <col min="3834" max="3834" width="18.140625" style="7" customWidth="1"/>
    <col min="3835" max="3836" width="12.42578125" style="7" customWidth="1"/>
    <col min="3837" max="3837" width="9.140625" style="7" customWidth="1"/>
    <col min="3838" max="3838" width="11.140625" style="7" customWidth="1"/>
    <col min="3839" max="4066" width="9.140625" style="7"/>
    <col min="4067" max="4067" width="5.5703125" style="7" customWidth="1"/>
    <col min="4068" max="4068" width="25.5703125" style="7" customWidth="1"/>
    <col min="4069" max="4070" width="9.140625" style="7" hidden="1" customWidth="1"/>
    <col min="4071" max="4071" width="7" style="7" customWidth="1"/>
    <col min="4072" max="4072" width="5.42578125" style="7" customWidth="1"/>
    <col min="4073" max="4073" width="6.5703125" style="7" customWidth="1"/>
    <col min="4074" max="4074" width="14.42578125" style="7" customWidth="1"/>
    <col min="4075" max="4075" width="15.5703125" style="7" customWidth="1"/>
    <col min="4076" max="4076" width="14.42578125" style="7" customWidth="1"/>
    <col min="4077" max="4078" width="12.5703125" style="7" customWidth="1"/>
    <col min="4079" max="4079" width="8.140625" style="7" customWidth="1"/>
    <col min="4080" max="4080" width="11.5703125" style="7" customWidth="1"/>
    <col min="4081" max="4081" width="10.42578125" style="7" customWidth="1"/>
    <col min="4082" max="4082" width="11.140625" style="7" customWidth="1"/>
    <col min="4083" max="4083" width="12.140625" style="7" customWidth="1"/>
    <col min="4084" max="4084" width="14.42578125" style="7" customWidth="1"/>
    <col min="4085" max="4085" width="13.5703125" style="7" customWidth="1"/>
    <col min="4086" max="4086" width="16" style="7" customWidth="1"/>
    <col min="4087" max="4087" width="17" style="7" customWidth="1"/>
    <col min="4088" max="4088" width="12.5703125" style="7" customWidth="1"/>
    <col min="4089" max="4089" width="15.140625" style="7" customWidth="1"/>
    <col min="4090" max="4090" width="18.140625" style="7" customWidth="1"/>
    <col min="4091" max="4092" width="12.42578125" style="7" customWidth="1"/>
    <col min="4093" max="4093" width="9.140625" style="7" customWidth="1"/>
    <col min="4094" max="4094" width="11.140625" style="7" customWidth="1"/>
    <col min="4095" max="4322" width="9.140625" style="7"/>
    <col min="4323" max="4323" width="5.5703125" style="7" customWidth="1"/>
    <col min="4324" max="4324" width="25.5703125" style="7" customWidth="1"/>
    <col min="4325" max="4326" width="9.140625" style="7" hidden="1" customWidth="1"/>
    <col min="4327" max="4327" width="7" style="7" customWidth="1"/>
    <col min="4328" max="4328" width="5.42578125" style="7" customWidth="1"/>
    <col min="4329" max="4329" width="6.5703125" style="7" customWidth="1"/>
    <col min="4330" max="4330" width="14.42578125" style="7" customWidth="1"/>
    <col min="4331" max="4331" width="15.5703125" style="7" customWidth="1"/>
    <col min="4332" max="4332" width="14.42578125" style="7" customWidth="1"/>
    <col min="4333" max="4334" width="12.5703125" style="7" customWidth="1"/>
    <col min="4335" max="4335" width="8.140625" style="7" customWidth="1"/>
    <col min="4336" max="4336" width="11.5703125" style="7" customWidth="1"/>
    <col min="4337" max="4337" width="10.42578125" style="7" customWidth="1"/>
    <col min="4338" max="4338" width="11.140625" style="7" customWidth="1"/>
    <col min="4339" max="4339" width="12.140625" style="7" customWidth="1"/>
    <col min="4340" max="4340" width="14.42578125" style="7" customWidth="1"/>
    <col min="4341" max="4341" width="13.5703125" style="7" customWidth="1"/>
    <col min="4342" max="4342" width="16" style="7" customWidth="1"/>
    <col min="4343" max="4343" width="17" style="7" customWidth="1"/>
    <col min="4344" max="4344" width="12.5703125" style="7" customWidth="1"/>
    <col min="4345" max="4345" width="15.140625" style="7" customWidth="1"/>
    <col min="4346" max="4346" width="18.140625" style="7" customWidth="1"/>
    <col min="4347" max="4348" width="12.42578125" style="7" customWidth="1"/>
    <col min="4349" max="4349" width="9.140625" style="7" customWidth="1"/>
    <col min="4350" max="4350" width="11.140625" style="7" customWidth="1"/>
    <col min="4351" max="4578" width="9.140625" style="7"/>
    <col min="4579" max="4579" width="5.5703125" style="7" customWidth="1"/>
    <col min="4580" max="4580" width="25.5703125" style="7" customWidth="1"/>
    <col min="4581" max="4582" width="9.140625" style="7" hidden="1" customWidth="1"/>
    <col min="4583" max="4583" width="7" style="7" customWidth="1"/>
    <col min="4584" max="4584" width="5.42578125" style="7" customWidth="1"/>
    <col min="4585" max="4585" width="6.5703125" style="7" customWidth="1"/>
    <col min="4586" max="4586" width="14.42578125" style="7" customWidth="1"/>
    <col min="4587" max="4587" width="15.5703125" style="7" customWidth="1"/>
    <col min="4588" max="4588" width="14.42578125" style="7" customWidth="1"/>
    <col min="4589" max="4590" width="12.5703125" style="7" customWidth="1"/>
    <col min="4591" max="4591" width="8.140625" style="7" customWidth="1"/>
    <col min="4592" max="4592" width="11.5703125" style="7" customWidth="1"/>
    <col min="4593" max="4593" width="10.42578125" style="7" customWidth="1"/>
    <col min="4594" max="4594" width="11.140625" style="7" customWidth="1"/>
    <col min="4595" max="4595" width="12.140625" style="7" customWidth="1"/>
    <col min="4596" max="4596" width="14.42578125" style="7" customWidth="1"/>
    <col min="4597" max="4597" width="13.5703125" style="7" customWidth="1"/>
    <col min="4598" max="4598" width="16" style="7" customWidth="1"/>
    <col min="4599" max="4599" width="17" style="7" customWidth="1"/>
    <col min="4600" max="4600" width="12.5703125" style="7" customWidth="1"/>
    <col min="4601" max="4601" width="15.140625" style="7" customWidth="1"/>
    <col min="4602" max="4602" width="18.140625" style="7" customWidth="1"/>
    <col min="4603" max="4604" width="12.42578125" style="7" customWidth="1"/>
    <col min="4605" max="4605" width="9.140625" style="7" customWidth="1"/>
    <col min="4606" max="4606" width="11.140625" style="7" customWidth="1"/>
    <col min="4607" max="4834" width="9.140625" style="7"/>
    <col min="4835" max="4835" width="5.5703125" style="7" customWidth="1"/>
    <col min="4836" max="4836" width="25.5703125" style="7" customWidth="1"/>
    <col min="4837" max="4838" width="9.140625" style="7" hidden="1" customWidth="1"/>
    <col min="4839" max="4839" width="7" style="7" customWidth="1"/>
    <col min="4840" max="4840" width="5.42578125" style="7" customWidth="1"/>
    <col min="4841" max="4841" width="6.5703125" style="7" customWidth="1"/>
    <col min="4842" max="4842" width="14.42578125" style="7" customWidth="1"/>
    <col min="4843" max="4843" width="15.5703125" style="7" customWidth="1"/>
    <col min="4844" max="4844" width="14.42578125" style="7" customWidth="1"/>
    <col min="4845" max="4846" width="12.5703125" style="7" customWidth="1"/>
    <col min="4847" max="4847" width="8.140625" style="7" customWidth="1"/>
    <col min="4848" max="4848" width="11.5703125" style="7" customWidth="1"/>
    <col min="4849" max="4849" width="10.42578125" style="7" customWidth="1"/>
    <col min="4850" max="4850" width="11.140625" style="7" customWidth="1"/>
    <col min="4851" max="4851" width="12.140625" style="7" customWidth="1"/>
    <col min="4852" max="4852" width="14.42578125" style="7" customWidth="1"/>
    <col min="4853" max="4853" width="13.5703125" style="7" customWidth="1"/>
    <col min="4854" max="4854" width="16" style="7" customWidth="1"/>
    <col min="4855" max="4855" width="17" style="7" customWidth="1"/>
    <col min="4856" max="4856" width="12.5703125" style="7" customWidth="1"/>
    <col min="4857" max="4857" width="15.140625" style="7" customWidth="1"/>
    <col min="4858" max="4858" width="18.140625" style="7" customWidth="1"/>
    <col min="4859" max="4860" width="12.42578125" style="7" customWidth="1"/>
    <col min="4861" max="4861" width="9.140625" style="7" customWidth="1"/>
    <col min="4862" max="4862" width="11.140625" style="7" customWidth="1"/>
    <col min="4863" max="5090" width="9.140625" style="7"/>
    <col min="5091" max="5091" width="5.5703125" style="7" customWidth="1"/>
    <col min="5092" max="5092" width="25.5703125" style="7" customWidth="1"/>
    <col min="5093" max="5094" width="9.140625" style="7" hidden="1" customWidth="1"/>
    <col min="5095" max="5095" width="7" style="7" customWidth="1"/>
    <col min="5096" max="5096" width="5.42578125" style="7" customWidth="1"/>
    <col min="5097" max="5097" width="6.5703125" style="7" customWidth="1"/>
    <col min="5098" max="5098" width="14.42578125" style="7" customWidth="1"/>
    <col min="5099" max="5099" width="15.5703125" style="7" customWidth="1"/>
    <col min="5100" max="5100" width="14.42578125" style="7" customWidth="1"/>
    <col min="5101" max="5102" width="12.5703125" style="7" customWidth="1"/>
    <col min="5103" max="5103" width="8.140625" style="7" customWidth="1"/>
    <col min="5104" max="5104" width="11.5703125" style="7" customWidth="1"/>
    <col min="5105" max="5105" width="10.42578125" style="7" customWidth="1"/>
    <col min="5106" max="5106" width="11.140625" style="7" customWidth="1"/>
    <col min="5107" max="5107" width="12.140625" style="7" customWidth="1"/>
    <col min="5108" max="5108" width="14.42578125" style="7" customWidth="1"/>
    <col min="5109" max="5109" width="13.5703125" style="7" customWidth="1"/>
    <col min="5110" max="5110" width="16" style="7" customWidth="1"/>
    <col min="5111" max="5111" width="17" style="7" customWidth="1"/>
    <col min="5112" max="5112" width="12.5703125" style="7" customWidth="1"/>
    <col min="5113" max="5113" width="15.140625" style="7" customWidth="1"/>
    <col min="5114" max="5114" width="18.140625" style="7" customWidth="1"/>
    <col min="5115" max="5116" width="12.42578125" style="7" customWidth="1"/>
    <col min="5117" max="5117" width="9.140625" style="7" customWidth="1"/>
    <col min="5118" max="5118" width="11.140625" style="7" customWidth="1"/>
    <col min="5119" max="5346" width="9.140625" style="7"/>
    <col min="5347" max="5347" width="5.5703125" style="7" customWidth="1"/>
    <col min="5348" max="5348" width="25.5703125" style="7" customWidth="1"/>
    <col min="5349" max="5350" width="9.140625" style="7" hidden="1" customWidth="1"/>
    <col min="5351" max="5351" width="7" style="7" customWidth="1"/>
    <col min="5352" max="5352" width="5.42578125" style="7" customWidth="1"/>
    <col min="5353" max="5353" width="6.5703125" style="7" customWidth="1"/>
    <col min="5354" max="5354" width="14.42578125" style="7" customWidth="1"/>
    <col min="5355" max="5355" width="15.5703125" style="7" customWidth="1"/>
    <col min="5356" max="5356" width="14.42578125" style="7" customWidth="1"/>
    <col min="5357" max="5358" width="12.5703125" style="7" customWidth="1"/>
    <col min="5359" max="5359" width="8.140625" style="7" customWidth="1"/>
    <col min="5360" max="5360" width="11.5703125" style="7" customWidth="1"/>
    <col min="5361" max="5361" width="10.42578125" style="7" customWidth="1"/>
    <col min="5362" max="5362" width="11.140625" style="7" customWidth="1"/>
    <col min="5363" max="5363" width="12.140625" style="7" customWidth="1"/>
    <col min="5364" max="5364" width="14.42578125" style="7" customWidth="1"/>
    <col min="5365" max="5365" width="13.5703125" style="7" customWidth="1"/>
    <col min="5366" max="5366" width="16" style="7" customWidth="1"/>
    <col min="5367" max="5367" width="17" style="7" customWidth="1"/>
    <col min="5368" max="5368" width="12.5703125" style="7" customWidth="1"/>
    <col min="5369" max="5369" width="15.140625" style="7" customWidth="1"/>
    <col min="5370" max="5370" width="18.140625" style="7" customWidth="1"/>
    <col min="5371" max="5372" width="12.42578125" style="7" customWidth="1"/>
    <col min="5373" max="5373" width="9.140625" style="7" customWidth="1"/>
    <col min="5374" max="5374" width="11.140625" style="7" customWidth="1"/>
    <col min="5375" max="5602" width="9.140625" style="7"/>
    <col min="5603" max="5603" width="5.5703125" style="7" customWidth="1"/>
    <col min="5604" max="5604" width="25.5703125" style="7" customWidth="1"/>
    <col min="5605" max="5606" width="9.140625" style="7" hidden="1" customWidth="1"/>
    <col min="5607" max="5607" width="7" style="7" customWidth="1"/>
    <col min="5608" max="5608" width="5.42578125" style="7" customWidth="1"/>
    <col min="5609" max="5609" width="6.5703125" style="7" customWidth="1"/>
    <col min="5610" max="5610" width="14.42578125" style="7" customWidth="1"/>
    <col min="5611" max="5611" width="15.5703125" style="7" customWidth="1"/>
    <col min="5612" max="5612" width="14.42578125" style="7" customWidth="1"/>
    <col min="5613" max="5614" width="12.5703125" style="7" customWidth="1"/>
    <col min="5615" max="5615" width="8.140625" style="7" customWidth="1"/>
    <col min="5616" max="5616" width="11.5703125" style="7" customWidth="1"/>
    <col min="5617" max="5617" width="10.42578125" style="7" customWidth="1"/>
    <col min="5618" max="5618" width="11.140625" style="7" customWidth="1"/>
    <col min="5619" max="5619" width="12.140625" style="7" customWidth="1"/>
    <col min="5620" max="5620" width="14.42578125" style="7" customWidth="1"/>
    <col min="5621" max="5621" width="13.5703125" style="7" customWidth="1"/>
    <col min="5622" max="5622" width="16" style="7" customWidth="1"/>
    <col min="5623" max="5623" width="17" style="7" customWidth="1"/>
    <col min="5624" max="5624" width="12.5703125" style="7" customWidth="1"/>
    <col min="5625" max="5625" width="15.140625" style="7" customWidth="1"/>
    <col min="5626" max="5626" width="18.140625" style="7" customWidth="1"/>
    <col min="5627" max="5628" width="12.42578125" style="7" customWidth="1"/>
    <col min="5629" max="5629" width="9.140625" style="7" customWidth="1"/>
    <col min="5630" max="5630" width="11.140625" style="7" customWidth="1"/>
    <col min="5631" max="5858" width="9.140625" style="7"/>
    <col min="5859" max="5859" width="5.5703125" style="7" customWidth="1"/>
    <col min="5860" max="5860" width="25.5703125" style="7" customWidth="1"/>
    <col min="5861" max="5862" width="9.140625" style="7" hidden="1" customWidth="1"/>
    <col min="5863" max="5863" width="7" style="7" customWidth="1"/>
    <col min="5864" max="5864" width="5.42578125" style="7" customWidth="1"/>
    <col min="5865" max="5865" width="6.5703125" style="7" customWidth="1"/>
    <col min="5866" max="5866" width="14.42578125" style="7" customWidth="1"/>
    <col min="5867" max="5867" width="15.5703125" style="7" customWidth="1"/>
    <col min="5868" max="5868" width="14.42578125" style="7" customWidth="1"/>
    <col min="5869" max="5870" width="12.5703125" style="7" customWidth="1"/>
    <col min="5871" max="5871" width="8.140625" style="7" customWidth="1"/>
    <col min="5872" max="5872" width="11.5703125" style="7" customWidth="1"/>
    <col min="5873" max="5873" width="10.42578125" style="7" customWidth="1"/>
    <col min="5874" max="5874" width="11.140625" style="7" customWidth="1"/>
    <col min="5875" max="5875" width="12.140625" style="7" customWidth="1"/>
    <col min="5876" max="5876" width="14.42578125" style="7" customWidth="1"/>
    <col min="5877" max="5877" width="13.5703125" style="7" customWidth="1"/>
    <col min="5878" max="5878" width="16" style="7" customWidth="1"/>
    <col min="5879" max="5879" width="17" style="7" customWidth="1"/>
    <col min="5880" max="5880" width="12.5703125" style="7" customWidth="1"/>
    <col min="5881" max="5881" width="15.140625" style="7" customWidth="1"/>
    <col min="5882" max="5882" width="18.140625" style="7" customWidth="1"/>
    <col min="5883" max="5884" width="12.42578125" style="7" customWidth="1"/>
    <col min="5885" max="5885" width="9.140625" style="7" customWidth="1"/>
    <col min="5886" max="5886" width="11.140625" style="7" customWidth="1"/>
    <col min="5887" max="6114" width="9.140625" style="7"/>
    <col min="6115" max="6115" width="5.5703125" style="7" customWidth="1"/>
    <col min="6116" max="6116" width="25.5703125" style="7" customWidth="1"/>
    <col min="6117" max="6118" width="9.140625" style="7" hidden="1" customWidth="1"/>
    <col min="6119" max="6119" width="7" style="7" customWidth="1"/>
    <col min="6120" max="6120" width="5.42578125" style="7" customWidth="1"/>
    <col min="6121" max="6121" width="6.5703125" style="7" customWidth="1"/>
    <col min="6122" max="6122" width="14.42578125" style="7" customWidth="1"/>
    <col min="6123" max="6123" width="15.5703125" style="7" customWidth="1"/>
    <col min="6124" max="6124" width="14.42578125" style="7" customWidth="1"/>
    <col min="6125" max="6126" width="12.5703125" style="7" customWidth="1"/>
    <col min="6127" max="6127" width="8.140625" style="7" customWidth="1"/>
    <col min="6128" max="6128" width="11.5703125" style="7" customWidth="1"/>
    <col min="6129" max="6129" width="10.42578125" style="7" customWidth="1"/>
    <col min="6130" max="6130" width="11.140625" style="7" customWidth="1"/>
    <col min="6131" max="6131" width="12.140625" style="7" customWidth="1"/>
    <col min="6132" max="6132" width="14.42578125" style="7" customWidth="1"/>
    <col min="6133" max="6133" width="13.5703125" style="7" customWidth="1"/>
    <col min="6134" max="6134" width="16" style="7" customWidth="1"/>
    <col min="6135" max="6135" width="17" style="7" customWidth="1"/>
    <col min="6136" max="6136" width="12.5703125" style="7" customWidth="1"/>
    <col min="6137" max="6137" width="15.140625" style="7" customWidth="1"/>
    <col min="6138" max="6138" width="18.140625" style="7" customWidth="1"/>
    <col min="6139" max="6140" width="12.42578125" style="7" customWidth="1"/>
    <col min="6141" max="6141" width="9.140625" style="7" customWidth="1"/>
    <col min="6142" max="6142" width="11.140625" style="7" customWidth="1"/>
    <col min="6143" max="6370" width="9.140625" style="7"/>
    <col min="6371" max="6371" width="5.5703125" style="7" customWidth="1"/>
    <col min="6372" max="6372" width="25.5703125" style="7" customWidth="1"/>
    <col min="6373" max="6374" width="9.140625" style="7" hidden="1" customWidth="1"/>
    <col min="6375" max="6375" width="7" style="7" customWidth="1"/>
    <col min="6376" max="6376" width="5.42578125" style="7" customWidth="1"/>
    <col min="6377" max="6377" width="6.5703125" style="7" customWidth="1"/>
    <col min="6378" max="6378" width="14.42578125" style="7" customWidth="1"/>
    <col min="6379" max="6379" width="15.5703125" style="7" customWidth="1"/>
    <col min="6380" max="6380" width="14.42578125" style="7" customWidth="1"/>
    <col min="6381" max="6382" width="12.5703125" style="7" customWidth="1"/>
    <col min="6383" max="6383" width="8.140625" style="7" customWidth="1"/>
    <col min="6384" max="6384" width="11.5703125" style="7" customWidth="1"/>
    <col min="6385" max="6385" width="10.42578125" style="7" customWidth="1"/>
    <col min="6386" max="6386" width="11.140625" style="7" customWidth="1"/>
    <col min="6387" max="6387" width="12.140625" style="7" customWidth="1"/>
    <col min="6388" max="6388" width="14.42578125" style="7" customWidth="1"/>
    <col min="6389" max="6389" width="13.5703125" style="7" customWidth="1"/>
    <col min="6390" max="6390" width="16" style="7" customWidth="1"/>
    <col min="6391" max="6391" width="17" style="7" customWidth="1"/>
    <col min="6392" max="6392" width="12.5703125" style="7" customWidth="1"/>
    <col min="6393" max="6393" width="15.140625" style="7" customWidth="1"/>
    <col min="6394" max="6394" width="18.140625" style="7" customWidth="1"/>
    <col min="6395" max="6396" width="12.42578125" style="7" customWidth="1"/>
    <col min="6397" max="6397" width="9.140625" style="7" customWidth="1"/>
    <col min="6398" max="6398" width="11.140625" style="7" customWidth="1"/>
    <col min="6399" max="6626" width="9.140625" style="7"/>
    <col min="6627" max="6627" width="5.5703125" style="7" customWidth="1"/>
    <col min="6628" max="6628" width="25.5703125" style="7" customWidth="1"/>
    <col min="6629" max="6630" width="9.140625" style="7" hidden="1" customWidth="1"/>
    <col min="6631" max="6631" width="7" style="7" customWidth="1"/>
    <col min="6632" max="6632" width="5.42578125" style="7" customWidth="1"/>
    <col min="6633" max="6633" width="6.5703125" style="7" customWidth="1"/>
    <col min="6634" max="6634" width="14.42578125" style="7" customWidth="1"/>
    <col min="6635" max="6635" width="15.5703125" style="7" customWidth="1"/>
    <col min="6636" max="6636" width="14.42578125" style="7" customWidth="1"/>
    <col min="6637" max="6638" width="12.5703125" style="7" customWidth="1"/>
    <col min="6639" max="6639" width="8.140625" style="7" customWidth="1"/>
    <col min="6640" max="6640" width="11.5703125" style="7" customWidth="1"/>
    <col min="6641" max="6641" width="10.42578125" style="7" customWidth="1"/>
    <col min="6642" max="6642" width="11.140625" style="7" customWidth="1"/>
    <col min="6643" max="6643" width="12.140625" style="7" customWidth="1"/>
    <col min="6644" max="6644" width="14.42578125" style="7" customWidth="1"/>
    <col min="6645" max="6645" width="13.5703125" style="7" customWidth="1"/>
    <col min="6646" max="6646" width="16" style="7" customWidth="1"/>
    <col min="6647" max="6647" width="17" style="7" customWidth="1"/>
    <col min="6648" max="6648" width="12.5703125" style="7" customWidth="1"/>
    <col min="6649" max="6649" width="15.140625" style="7" customWidth="1"/>
    <col min="6650" max="6650" width="18.140625" style="7" customWidth="1"/>
    <col min="6651" max="6652" width="12.42578125" style="7" customWidth="1"/>
    <col min="6653" max="6653" width="9.140625" style="7" customWidth="1"/>
    <col min="6654" max="6654" width="11.140625" style="7" customWidth="1"/>
    <col min="6655" max="6882" width="9.140625" style="7"/>
    <col min="6883" max="6883" width="5.5703125" style="7" customWidth="1"/>
    <col min="6884" max="6884" width="25.5703125" style="7" customWidth="1"/>
    <col min="6885" max="6886" width="9.140625" style="7" hidden="1" customWidth="1"/>
    <col min="6887" max="6887" width="7" style="7" customWidth="1"/>
    <col min="6888" max="6888" width="5.42578125" style="7" customWidth="1"/>
    <col min="6889" max="6889" width="6.5703125" style="7" customWidth="1"/>
    <col min="6890" max="6890" width="14.42578125" style="7" customWidth="1"/>
    <col min="6891" max="6891" width="15.5703125" style="7" customWidth="1"/>
    <col min="6892" max="6892" width="14.42578125" style="7" customWidth="1"/>
    <col min="6893" max="6894" width="12.5703125" style="7" customWidth="1"/>
    <col min="6895" max="6895" width="8.140625" style="7" customWidth="1"/>
    <col min="6896" max="6896" width="11.5703125" style="7" customWidth="1"/>
    <col min="6897" max="6897" width="10.42578125" style="7" customWidth="1"/>
    <col min="6898" max="6898" width="11.140625" style="7" customWidth="1"/>
    <col min="6899" max="6899" width="12.140625" style="7" customWidth="1"/>
    <col min="6900" max="6900" width="14.42578125" style="7" customWidth="1"/>
    <col min="6901" max="6901" width="13.5703125" style="7" customWidth="1"/>
    <col min="6902" max="6902" width="16" style="7" customWidth="1"/>
    <col min="6903" max="6903" width="17" style="7" customWidth="1"/>
    <col min="6904" max="6904" width="12.5703125" style="7" customWidth="1"/>
    <col min="6905" max="6905" width="15.140625" style="7" customWidth="1"/>
    <col min="6906" max="6906" width="18.140625" style="7" customWidth="1"/>
    <col min="6907" max="6908" width="12.42578125" style="7" customWidth="1"/>
    <col min="6909" max="6909" width="9.140625" style="7" customWidth="1"/>
    <col min="6910" max="6910" width="11.140625" style="7" customWidth="1"/>
    <col min="6911" max="7138" width="9.140625" style="7"/>
    <col min="7139" max="7139" width="5.5703125" style="7" customWidth="1"/>
    <col min="7140" max="7140" width="25.5703125" style="7" customWidth="1"/>
    <col min="7141" max="7142" width="9.140625" style="7" hidden="1" customWidth="1"/>
    <col min="7143" max="7143" width="7" style="7" customWidth="1"/>
    <col min="7144" max="7144" width="5.42578125" style="7" customWidth="1"/>
    <col min="7145" max="7145" width="6.5703125" style="7" customWidth="1"/>
    <col min="7146" max="7146" width="14.42578125" style="7" customWidth="1"/>
    <col min="7147" max="7147" width="15.5703125" style="7" customWidth="1"/>
    <col min="7148" max="7148" width="14.42578125" style="7" customWidth="1"/>
    <col min="7149" max="7150" width="12.5703125" style="7" customWidth="1"/>
    <col min="7151" max="7151" width="8.140625" style="7" customWidth="1"/>
    <col min="7152" max="7152" width="11.5703125" style="7" customWidth="1"/>
    <col min="7153" max="7153" width="10.42578125" style="7" customWidth="1"/>
    <col min="7154" max="7154" width="11.140625" style="7" customWidth="1"/>
    <col min="7155" max="7155" width="12.140625" style="7" customWidth="1"/>
    <col min="7156" max="7156" width="14.42578125" style="7" customWidth="1"/>
    <col min="7157" max="7157" width="13.5703125" style="7" customWidth="1"/>
    <col min="7158" max="7158" width="16" style="7" customWidth="1"/>
    <col min="7159" max="7159" width="17" style="7" customWidth="1"/>
    <col min="7160" max="7160" width="12.5703125" style="7" customWidth="1"/>
    <col min="7161" max="7161" width="15.140625" style="7" customWidth="1"/>
    <col min="7162" max="7162" width="18.140625" style="7" customWidth="1"/>
    <col min="7163" max="7164" width="12.42578125" style="7" customWidth="1"/>
    <col min="7165" max="7165" width="9.140625" style="7" customWidth="1"/>
    <col min="7166" max="7166" width="11.140625" style="7" customWidth="1"/>
    <col min="7167" max="7394" width="9.140625" style="7"/>
    <col min="7395" max="7395" width="5.5703125" style="7" customWidth="1"/>
    <col min="7396" max="7396" width="25.5703125" style="7" customWidth="1"/>
    <col min="7397" max="7398" width="9.140625" style="7" hidden="1" customWidth="1"/>
    <col min="7399" max="7399" width="7" style="7" customWidth="1"/>
    <col min="7400" max="7400" width="5.42578125" style="7" customWidth="1"/>
    <col min="7401" max="7401" width="6.5703125" style="7" customWidth="1"/>
    <col min="7402" max="7402" width="14.42578125" style="7" customWidth="1"/>
    <col min="7403" max="7403" width="15.5703125" style="7" customWidth="1"/>
    <col min="7404" max="7404" width="14.42578125" style="7" customWidth="1"/>
    <col min="7405" max="7406" width="12.5703125" style="7" customWidth="1"/>
    <col min="7407" max="7407" width="8.140625" style="7" customWidth="1"/>
    <col min="7408" max="7408" width="11.5703125" style="7" customWidth="1"/>
    <col min="7409" max="7409" width="10.42578125" style="7" customWidth="1"/>
    <col min="7410" max="7410" width="11.140625" style="7" customWidth="1"/>
    <col min="7411" max="7411" width="12.140625" style="7" customWidth="1"/>
    <col min="7412" max="7412" width="14.42578125" style="7" customWidth="1"/>
    <col min="7413" max="7413" width="13.5703125" style="7" customWidth="1"/>
    <col min="7414" max="7414" width="16" style="7" customWidth="1"/>
    <col min="7415" max="7415" width="17" style="7" customWidth="1"/>
    <col min="7416" max="7416" width="12.5703125" style="7" customWidth="1"/>
    <col min="7417" max="7417" width="15.140625" style="7" customWidth="1"/>
    <col min="7418" max="7418" width="18.140625" style="7" customWidth="1"/>
    <col min="7419" max="7420" width="12.42578125" style="7" customWidth="1"/>
    <col min="7421" max="7421" width="9.140625" style="7" customWidth="1"/>
    <col min="7422" max="7422" width="11.140625" style="7" customWidth="1"/>
    <col min="7423" max="7650" width="9.140625" style="7"/>
    <col min="7651" max="7651" width="5.5703125" style="7" customWidth="1"/>
    <col min="7652" max="7652" width="25.5703125" style="7" customWidth="1"/>
    <col min="7653" max="7654" width="9.140625" style="7" hidden="1" customWidth="1"/>
    <col min="7655" max="7655" width="7" style="7" customWidth="1"/>
    <col min="7656" max="7656" width="5.42578125" style="7" customWidth="1"/>
    <col min="7657" max="7657" width="6.5703125" style="7" customWidth="1"/>
    <col min="7658" max="7658" width="14.42578125" style="7" customWidth="1"/>
    <col min="7659" max="7659" width="15.5703125" style="7" customWidth="1"/>
    <col min="7660" max="7660" width="14.42578125" style="7" customWidth="1"/>
    <col min="7661" max="7662" width="12.5703125" style="7" customWidth="1"/>
    <col min="7663" max="7663" width="8.140625" style="7" customWidth="1"/>
    <col min="7664" max="7664" width="11.5703125" style="7" customWidth="1"/>
    <col min="7665" max="7665" width="10.42578125" style="7" customWidth="1"/>
    <col min="7666" max="7666" width="11.140625" style="7" customWidth="1"/>
    <col min="7667" max="7667" width="12.140625" style="7" customWidth="1"/>
    <col min="7668" max="7668" width="14.42578125" style="7" customWidth="1"/>
    <col min="7669" max="7669" width="13.5703125" style="7" customWidth="1"/>
    <col min="7670" max="7670" width="16" style="7" customWidth="1"/>
    <col min="7671" max="7671" width="17" style="7" customWidth="1"/>
    <col min="7672" max="7672" width="12.5703125" style="7" customWidth="1"/>
    <col min="7673" max="7673" width="15.140625" style="7" customWidth="1"/>
    <col min="7674" max="7674" width="18.140625" style="7" customWidth="1"/>
    <col min="7675" max="7676" width="12.42578125" style="7" customWidth="1"/>
    <col min="7677" max="7677" width="9.140625" style="7" customWidth="1"/>
    <col min="7678" max="7678" width="11.140625" style="7" customWidth="1"/>
    <col min="7679" max="7906" width="9.140625" style="7"/>
    <col min="7907" max="7907" width="5.5703125" style="7" customWidth="1"/>
    <col min="7908" max="7908" width="25.5703125" style="7" customWidth="1"/>
    <col min="7909" max="7910" width="9.140625" style="7" hidden="1" customWidth="1"/>
    <col min="7911" max="7911" width="7" style="7" customWidth="1"/>
    <col min="7912" max="7912" width="5.42578125" style="7" customWidth="1"/>
    <col min="7913" max="7913" width="6.5703125" style="7" customWidth="1"/>
    <col min="7914" max="7914" width="14.42578125" style="7" customWidth="1"/>
    <col min="7915" max="7915" width="15.5703125" style="7" customWidth="1"/>
    <col min="7916" max="7916" width="14.42578125" style="7" customWidth="1"/>
    <col min="7917" max="7918" width="12.5703125" style="7" customWidth="1"/>
    <col min="7919" max="7919" width="8.140625" style="7" customWidth="1"/>
    <col min="7920" max="7920" width="11.5703125" style="7" customWidth="1"/>
    <col min="7921" max="7921" width="10.42578125" style="7" customWidth="1"/>
    <col min="7922" max="7922" width="11.140625" style="7" customWidth="1"/>
    <col min="7923" max="7923" width="12.140625" style="7" customWidth="1"/>
    <col min="7924" max="7924" width="14.42578125" style="7" customWidth="1"/>
    <col min="7925" max="7925" width="13.5703125" style="7" customWidth="1"/>
    <col min="7926" max="7926" width="16" style="7" customWidth="1"/>
    <col min="7927" max="7927" width="17" style="7" customWidth="1"/>
    <col min="7928" max="7928" width="12.5703125" style="7" customWidth="1"/>
    <col min="7929" max="7929" width="15.140625" style="7" customWidth="1"/>
    <col min="7930" max="7930" width="18.140625" style="7" customWidth="1"/>
    <col min="7931" max="7932" width="12.42578125" style="7" customWidth="1"/>
    <col min="7933" max="7933" width="9.140625" style="7" customWidth="1"/>
    <col min="7934" max="7934" width="11.140625" style="7" customWidth="1"/>
    <col min="7935" max="8162" width="9.140625" style="7"/>
    <col min="8163" max="8163" width="5.5703125" style="7" customWidth="1"/>
    <col min="8164" max="8164" width="25.5703125" style="7" customWidth="1"/>
    <col min="8165" max="8166" width="9.140625" style="7" hidden="1" customWidth="1"/>
    <col min="8167" max="8167" width="7" style="7" customWidth="1"/>
    <col min="8168" max="8168" width="5.42578125" style="7" customWidth="1"/>
    <col min="8169" max="8169" width="6.5703125" style="7" customWidth="1"/>
    <col min="8170" max="8170" width="14.42578125" style="7" customWidth="1"/>
    <col min="8171" max="8171" width="15.5703125" style="7" customWidth="1"/>
    <col min="8172" max="8172" width="14.42578125" style="7" customWidth="1"/>
    <col min="8173" max="8174" width="12.5703125" style="7" customWidth="1"/>
    <col min="8175" max="8175" width="8.140625" style="7" customWidth="1"/>
    <col min="8176" max="8176" width="11.5703125" style="7" customWidth="1"/>
    <col min="8177" max="8177" width="10.42578125" style="7" customWidth="1"/>
    <col min="8178" max="8178" width="11.140625" style="7" customWidth="1"/>
    <col min="8179" max="8179" width="12.140625" style="7" customWidth="1"/>
    <col min="8180" max="8180" width="14.42578125" style="7" customWidth="1"/>
    <col min="8181" max="8181" width="13.5703125" style="7" customWidth="1"/>
    <col min="8182" max="8182" width="16" style="7" customWidth="1"/>
    <col min="8183" max="8183" width="17" style="7" customWidth="1"/>
    <col min="8184" max="8184" width="12.5703125" style="7" customWidth="1"/>
    <col min="8185" max="8185" width="15.140625" style="7" customWidth="1"/>
    <col min="8186" max="8186" width="18.140625" style="7" customWidth="1"/>
    <col min="8187" max="8188" width="12.42578125" style="7" customWidth="1"/>
    <col min="8189" max="8189" width="9.140625" style="7" customWidth="1"/>
    <col min="8190" max="8190" width="11.140625" style="7" customWidth="1"/>
    <col min="8191" max="8418" width="9.140625" style="7"/>
    <col min="8419" max="8419" width="5.5703125" style="7" customWidth="1"/>
    <col min="8420" max="8420" width="25.5703125" style="7" customWidth="1"/>
    <col min="8421" max="8422" width="9.140625" style="7" hidden="1" customWidth="1"/>
    <col min="8423" max="8423" width="7" style="7" customWidth="1"/>
    <col min="8424" max="8424" width="5.42578125" style="7" customWidth="1"/>
    <col min="8425" max="8425" width="6.5703125" style="7" customWidth="1"/>
    <col min="8426" max="8426" width="14.42578125" style="7" customWidth="1"/>
    <col min="8427" max="8427" width="15.5703125" style="7" customWidth="1"/>
    <col min="8428" max="8428" width="14.42578125" style="7" customWidth="1"/>
    <col min="8429" max="8430" width="12.5703125" style="7" customWidth="1"/>
    <col min="8431" max="8431" width="8.140625" style="7" customWidth="1"/>
    <col min="8432" max="8432" width="11.5703125" style="7" customWidth="1"/>
    <col min="8433" max="8433" width="10.42578125" style="7" customWidth="1"/>
    <col min="8434" max="8434" width="11.140625" style="7" customWidth="1"/>
    <col min="8435" max="8435" width="12.140625" style="7" customWidth="1"/>
    <col min="8436" max="8436" width="14.42578125" style="7" customWidth="1"/>
    <col min="8437" max="8437" width="13.5703125" style="7" customWidth="1"/>
    <col min="8438" max="8438" width="16" style="7" customWidth="1"/>
    <col min="8439" max="8439" width="17" style="7" customWidth="1"/>
    <col min="8440" max="8440" width="12.5703125" style="7" customWidth="1"/>
    <col min="8441" max="8441" width="15.140625" style="7" customWidth="1"/>
    <col min="8442" max="8442" width="18.140625" style="7" customWidth="1"/>
    <col min="8443" max="8444" width="12.42578125" style="7" customWidth="1"/>
    <col min="8445" max="8445" width="9.140625" style="7" customWidth="1"/>
    <col min="8446" max="8446" width="11.140625" style="7" customWidth="1"/>
    <col min="8447" max="8674" width="9.140625" style="7"/>
    <col min="8675" max="8675" width="5.5703125" style="7" customWidth="1"/>
    <col min="8676" max="8676" width="25.5703125" style="7" customWidth="1"/>
    <col min="8677" max="8678" width="9.140625" style="7" hidden="1" customWidth="1"/>
    <col min="8679" max="8679" width="7" style="7" customWidth="1"/>
    <col min="8680" max="8680" width="5.42578125" style="7" customWidth="1"/>
    <col min="8681" max="8681" width="6.5703125" style="7" customWidth="1"/>
    <col min="8682" max="8682" width="14.42578125" style="7" customWidth="1"/>
    <col min="8683" max="8683" width="15.5703125" style="7" customWidth="1"/>
    <col min="8684" max="8684" width="14.42578125" style="7" customWidth="1"/>
    <col min="8685" max="8686" width="12.5703125" style="7" customWidth="1"/>
    <col min="8687" max="8687" width="8.140625" style="7" customWidth="1"/>
    <col min="8688" max="8688" width="11.5703125" style="7" customWidth="1"/>
    <col min="8689" max="8689" width="10.42578125" style="7" customWidth="1"/>
    <col min="8690" max="8690" width="11.140625" style="7" customWidth="1"/>
    <col min="8691" max="8691" width="12.140625" style="7" customWidth="1"/>
    <col min="8692" max="8692" width="14.42578125" style="7" customWidth="1"/>
    <col min="8693" max="8693" width="13.5703125" style="7" customWidth="1"/>
    <col min="8694" max="8694" width="16" style="7" customWidth="1"/>
    <col min="8695" max="8695" width="17" style="7" customWidth="1"/>
    <col min="8696" max="8696" width="12.5703125" style="7" customWidth="1"/>
    <col min="8697" max="8697" width="15.140625" style="7" customWidth="1"/>
    <col min="8698" max="8698" width="18.140625" style="7" customWidth="1"/>
    <col min="8699" max="8700" width="12.42578125" style="7" customWidth="1"/>
    <col min="8701" max="8701" width="9.140625" style="7" customWidth="1"/>
    <col min="8702" max="8702" width="11.140625" style="7" customWidth="1"/>
    <col min="8703" max="8930" width="9.140625" style="7"/>
    <col min="8931" max="8931" width="5.5703125" style="7" customWidth="1"/>
    <col min="8932" max="8932" width="25.5703125" style="7" customWidth="1"/>
    <col min="8933" max="8934" width="9.140625" style="7" hidden="1" customWidth="1"/>
    <col min="8935" max="8935" width="7" style="7" customWidth="1"/>
    <col min="8936" max="8936" width="5.42578125" style="7" customWidth="1"/>
    <col min="8937" max="8937" width="6.5703125" style="7" customWidth="1"/>
    <col min="8938" max="8938" width="14.42578125" style="7" customWidth="1"/>
    <col min="8939" max="8939" width="15.5703125" style="7" customWidth="1"/>
    <col min="8940" max="8940" width="14.42578125" style="7" customWidth="1"/>
    <col min="8941" max="8942" width="12.5703125" style="7" customWidth="1"/>
    <col min="8943" max="8943" width="8.140625" style="7" customWidth="1"/>
    <col min="8944" max="8944" width="11.5703125" style="7" customWidth="1"/>
    <col min="8945" max="8945" width="10.42578125" style="7" customWidth="1"/>
    <col min="8946" max="8946" width="11.140625" style="7" customWidth="1"/>
    <col min="8947" max="8947" width="12.140625" style="7" customWidth="1"/>
    <col min="8948" max="8948" width="14.42578125" style="7" customWidth="1"/>
    <col min="8949" max="8949" width="13.5703125" style="7" customWidth="1"/>
    <col min="8950" max="8950" width="16" style="7" customWidth="1"/>
    <col min="8951" max="8951" width="17" style="7" customWidth="1"/>
    <col min="8952" max="8952" width="12.5703125" style="7" customWidth="1"/>
    <col min="8953" max="8953" width="15.140625" style="7" customWidth="1"/>
    <col min="8954" max="8954" width="18.140625" style="7" customWidth="1"/>
    <col min="8955" max="8956" width="12.42578125" style="7" customWidth="1"/>
    <col min="8957" max="8957" width="9.140625" style="7" customWidth="1"/>
    <col min="8958" max="8958" width="11.140625" style="7" customWidth="1"/>
    <col min="8959" max="9186" width="9.140625" style="7"/>
    <col min="9187" max="9187" width="5.5703125" style="7" customWidth="1"/>
    <col min="9188" max="9188" width="25.5703125" style="7" customWidth="1"/>
    <col min="9189" max="9190" width="9.140625" style="7" hidden="1" customWidth="1"/>
    <col min="9191" max="9191" width="7" style="7" customWidth="1"/>
    <col min="9192" max="9192" width="5.42578125" style="7" customWidth="1"/>
    <col min="9193" max="9193" width="6.5703125" style="7" customWidth="1"/>
    <col min="9194" max="9194" width="14.42578125" style="7" customWidth="1"/>
    <col min="9195" max="9195" width="15.5703125" style="7" customWidth="1"/>
    <col min="9196" max="9196" width="14.42578125" style="7" customWidth="1"/>
    <col min="9197" max="9198" width="12.5703125" style="7" customWidth="1"/>
    <col min="9199" max="9199" width="8.140625" style="7" customWidth="1"/>
    <col min="9200" max="9200" width="11.5703125" style="7" customWidth="1"/>
    <col min="9201" max="9201" width="10.42578125" style="7" customWidth="1"/>
    <col min="9202" max="9202" width="11.140625" style="7" customWidth="1"/>
    <col min="9203" max="9203" width="12.140625" style="7" customWidth="1"/>
    <col min="9204" max="9204" width="14.42578125" style="7" customWidth="1"/>
    <col min="9205" max="9205" width="13.5703125" style="7" customWidth="1"/>
    <col min="9206" max="9206" width="16" style="7" customWidth="1"/>
    <col min="9207" max="9207" width="17" style="7" customWidth="1"/>
    <col min="9208" max="9208" width="12.5703125" style="7" customWidth="1"/>
    <col min="9209" max="9209" width="15.140625" style="7" customWidth="1"/>
    <col min="9210" max="9210" width="18.140625" style="7" customWidth="1"/>
    <col min="9211" max="9212" width="12.42578125" style="7" customWidth="1"/>
    <col min="9213" max="9213" width="9.140625" style="7" customWidth="1"/>
    <col min="9214" max="9214" width="11.140625" style="7" customWidth="1"/>
    <col min="9215" max="9442" width="9.140625" style="7"/>
    <col min="9443" max="9443" width="5.5703125" style="7" customWidth="1"/>
    <col min="9444" max="9444" width="25.5703125" style="7" customWidth="1"/>
    <col min="9445" max="9446" width="9.140625" style="7" hidden="1" customWidth="1"/>
    <col min="9447" max="9447" width="7" style="7" customWidth="1"/>
    <col min="9448" max="9448" width="5.42578125" style="7" customWidth="1"/>
    <col min="9449" max="9449" width="6.5703125" style="7" customWidth="1"/>
    <col min="9450" max="9450" width="14.42578125" style="7" customWidth="1"/>
    <col min="9451" max="9451" width="15.5703125" style="7" customWidth="1"/>
    <col min="9452" max="9452" width="14.42578125" style="7" customWidth="1"/>
    <col min="9453" max="9454" width="12.5703125" style="7" customWidth="1"/>
    <col min="9455" max="9455" width="8.140625" style="7" customWidth="1"/>
    <col min="9456" max="9456" width="11.5703125" style="7" customWidth="1"/>
    <col min="9457" max="9457" width="10.42578125" style="7" customWidth="1"/>
    <col min="9458" max="9458" width="11.140625" style="7" customWidth="1"/>
    <col min="9459" max="9459" width="12.140625" style="7" customWidth="1"/>
    <col min="9460" max="9460" width="14.42578125" style="7" customWidth="1"/>
    <col min="9461" max="9461" width="13.5703125" style="7" customWidth="1"/>
    <col min="9462" max="9462" width="16" style="7" customWidth="1"/>
    <col min="9463" max="9463" width="17" style="7" customWidth="1"/>
    <col min="9464" max="9464" width="12.5703125" style="7" customWidth="1"/>
    <col min="9465" max="9465" width="15.140625" style="7" customWidth="1"/>
    <col min="9466" max="9466" width="18.140625" style="7" customWidth="1"/>
    <col min="9467" max="9468" width="12.42578125" style="7" customWidth="1"/>
    <col min="9469" max="9469" width="9.140625" style="7" customWidth="1"/>
    <col min="9470" max="9470" width="11.140625" style="7" customWidth="1"/>
    <col min="9471" max="9698" width="9.140625" style="7"/>
    <col min="9699" max="9699" width="5.5703125" style="7" customWidth="1"/>
    <col min="9700" max="9700" width="25.5703125" style="7" customWidth="1"/>
    <col min="9701" max="9702" width="9.140625" style="7" hidden="1" customWidth="1"/>
    <col min="9703" max="9703" width="7" style="7" customWidth="1"/>
    <col min="9704" max="9704" width="5.42578125" style="7" customWidth="1"/>
    <col min="9705" max="9705" width="6.5703125" style="7" customWidth="1"/>
    <col min="9706" max="9706" width="14.42578125" style="7" customWidth="1"/>
    <col min="9707" max="9707" width="15.5703125" style="7" customWidth="1"/>
    <col min="9708" max="9708" width="14.42578125" style="7" customWidth="1"/>
    <col min="9709" max="9710" width="12.5703125" style="7" customWidth="1"/>
    <col min="9711" max="9711" width="8.140625" style="7" customWidth="1"/>
    <col min="9712" max="9712" width="11.5703125" style="7" customWidth="1"/>
    <col min="9713" max="9713" width="10.42578125" style="7" customWidth="1"/>
    <col min="9714" max="9714" width="11.140625" style="7" customWidth="1"/>
    <col min="9715" max="9715" width="12.140625" style="7" customWidth="1"/>
    <col min="9716" max="9716" width="14.42578125" style="7" customWidth="1"/>
    <col min="9717" max="9717" width="13.5703125" style="7" customWidth="1"/>
    <col min="9718" max="9718" width="16" style="7" customWidth="1"/>
    <col min="9719" max="9719" width="17" style="7" customWidth="1"/>
    <col min="9720" max="9720" width="12.5703125" style="7" customWidth="1"/>
    <col min="9721" max="9721" width="15.140625" style="7" customWidth="1"/>
    <col min="9722" max="9722" width="18.140625" style="7" customWidth="1"/>
    <col min="9723" max="9724" width="12.42578125" style="7" customWidth="1"/>
    <col min="9725" max="9725" width="9.140625" style="7" customWidth="1"/>
    <col min="9726" max="9726" width="11.140625" style="7" customWidth="1"/>
    <col min="9727" max="9954" width="9.140625" style="7"/>
    <col min="9955" max="9955" width="5.5703125" style="7" customWidth="1"/>
    <col min="9956" max="9956" width="25.5703125" style="7" customWidth="1"/>
    <col min="9957" max="9958" width="9.140625" style="7" hidden="1" customWidth="1"/>
    <col min="9959" max="9959" width="7" style="7" customWidth="1"/>
    <col min="9960" max="9960" width="5.42578125" style="7" customWidth="1"/>
    <col min="9961" max="9961" width="6.5703125" style="7" customWidth="1"/>
    <col min="9962" max="9962" width="14.42578125" style="7" customWidth="1"/>
    <col min="9963" max="9963" width="15.5703125" style="7" customWidth="1"/>
    <col min="9964" max="9964" width="14.42578125" style="7" customWidth="1"/>
    <col min="9965" max="9966" width="12.5703125" style="7" customWidth="1"/>
    <col min="9967" max="9967" width="8.140625" style="7" customWidth="1"/>
    <col min="9968" max="9968" width="11.5703125" style="7" customWidth="1"/>
    <col min="9969" max="9969" width="10.42578125" style="7" customWidth="1"/>
    <col min="9970" max="9970" width="11.140625" style="7" customWidth="1"/>
    <col min="9971" max="9971" width="12.140625" style="7" customWidth="1"/>
    <col min="9972" max="9972" width="14.42578125" style="7" customWidth="1"/>
    <col min="9973" max="9973" width="13.5703125" style="7" customWidth="1"/>
    <col min="9974" max="9974" width="16" style="7" customWidth="1"/>
    <col min="9975" max="9975" width="17" style="7" customWidth="1"/>
    <col min="9976" max="9976" width="12.5703125" style="7" customWidth="1"/>
    <col min="9977" max="9977" width="15.140625" style="7" customWidth="1"/>
    <col min="9978" max="9978" width="18.140625" style="7" customWidth="1"/>
    <col min="9979" max="9980" width="12.42578125" style="7" customWidth="1"/>
    <col min="9981" max="9981" width="9.140625" style="7" customWidth="1"/>
    <col min="9982" max="9982" width="11.140625" style="7" customWidth="1"/>
    <col min="9983" max="10210" width="9.140625" style="7"/>
    <col min="10211" max="10211" width="5.5703125" style="7" customWidth="1"/>
    <col min="10212" max="10212" width="25.5703125" style="7" customWidth="1"/>
    <col min="10213" max="10214" width="9.140625" style="7" hidden="1" customWidth="1"/>
    <col min="10215" max="10215" width="7" style="7" customWidth="1"/>
    <col min="10216" max="10216" width="5.42578125" style="7" customWidth="1"/>
    <col min="10217" max="10217" width="6.5703125" style="7" customWidth="1"/>
    <col min="10218" max="10218" width="14.42578125" style="7" customWidth="1"/>
    <col min="10219" max="10219" width="15.5703125" style="7" customWidth="1"/>
    <col min="10220" max="10220" width="14.42578125" style="7" customWidth="1"/>
    <col min="10221" max="10222" width="12.5703125" style="7" customWidth="1"/>
    <col min="10223" max="10223" width="8.140625" style="7" customWidth="1"/>
    <col min="10224" max="10224" width="11.5703125" style="7" customWidth="1"/>
    <col min="10225" max="10225" width="10.42578125" style="7" customWidth="1"/>
    <col min="10226" max="10226" width="11.140625" style="7" customWidth="1"/>
    <col min="10227" max="10227" width="12.140625" style="7" customWidth="1"/>
    <col min="10228" max="10228" width="14.42578125" style="7" customWidth="1"/>
    <col min="10229" max="10229" width="13.5703125" style="7" customWidth="1"/>
    <col min="10230" max="10230" width="16" style="7" customWidth="1"/>
    <col min="10231" max="10231" width="17" style="7" customWidth="1"/>
    <col min="10232" max="10232" width="12.5703125" style="7" customWidth="1"/>
    <col min="10233" max="10233" width="15.140625" style="7" customWidth="1"/>
    <col min="10234" max="10234" width="18.140625" style="7" customWidth="1"/>
    <col min="10235" max="10236" width="12.42578125" style="7" customWidth="1"/>
    <col min="10237" max="10237" width="9.140625" style="7" customWidth="1"/>
    <col min="10238" max="10238" width="11.140625" style="7" customWidth="1"/>
    <col min="10239" max="10466" width="9.140625" style="7"/>
    <col min="10467" max="10467" width="5.5703125" style="7" customWidth="1"/>
    <col min="10468" max="10468" width="25.5703125" style="7" customWidth="1"/>
    <col min="10469" max="10470" width="9.140625" style="7" hidden="1" customWidth="1"/>
    <col min="10471" max="10471" width="7" style="7" customWidth="1"/>
    <col min="10472" max="10472" width="5.42578125" style="7" customWidth="1"/>
    <col min="10473" max="10473" width="6.5703125" style="7" customWidth="1"/>
    <col min="10474" max="10474" width="14.42578125" style="7" customWidth="1"/>
    <col min="10475" max="10475" width="15.5703125" style="7" customWidth="1"/>
    <col min="10476" max="10476" width="14.42578125" style="7" customWidth="1"/>
    <col min="10477" max="10478" width="12.5703125" style="7" customWidth="1"/>
    <col min="10479" max="10479" width="8.140625" style="7" customWidth="1"/>
    <col min="10480" max="10480" width="11.5703125" style="7" customWidth="1"/>
    <col min="10481" max="10481" width="10.42578125" style="7" customWidth="1"/>
    <col min="10482" max="10482" width="11.140625" style="7" customWidth="1"/>
    <col min="10483" max="10483" width="12.140625" style="7" customWidth="1"/>
    <col min="10484" max="10484" width="14.42578125" style="7" customWidth="1"/>
    <col min="10485" max="10485" width="13.5703125" style="7" customWidth="1"/>
    <col min="10486" max="10486" width="16" style="7" customWidth="1"/>
    <col min="10487" max="10487" width="17" style="7" customWidth="1"/>
    <col min="10488" max="10488" width="12.5703125" style="7" customWidth="1"/>
    <col min="10489" max="10489" width="15.140625" style="7" customWidth="1"/>
    <col min="10490" max="10490" width="18.140625" style="7" customWidth="1"/>
    <col min="10491" max="10492" width="12.42578125" style="7" customWidth="1"/>
    <col min="10493" max="10493" width="9.140625" style="7" customWidth="1"/>
    <col min="10494" max="10494" width="11.140625" style="7" customWidth="1"/>
    <col min="10495" max="10722" width="9.140625" style="7"/>
    <col min="10723" max="10723" width="5.5703125" style="7" customWidth="1"/>
    <col min="10724" max="10724" width="25.5703125" style="7" customWidth="1"/>
    <col min="10725" max="10726" width="9.140625" style="7" hidden="1" customWidth="1"/>
    <col min="10727" max="10727" width="7" style="7" customWidth="1"/>
    <col min="10728" max="10728" width="5.42578125" style="7" customWidth="1"/>
    <col min="10729" max="10729" width="6.5703125" style="7" customWidth="1"/>
    <col min="10730" max="10730" width="14.42578125" style="7" customWidth="1"/>
    <col min="10731" max="10731" width="15.5703125" style="7" customWidth="1"/>
    <col min="10732" max="10732" width="14.42578125" style="7" customWidth="1"/>
    <col min="10733" max="10734" width="12.5703125" style="7" customWidth="1"/>
    <col min="10735" max="10735" width="8.140625" style="7" customWidth="1"/>
    <col min="10736" max="10736" width="11.5703125" style="7" customWidth="1"/>
    <col min="10737" max="10737" width="10.42578125" style="7" customWidth="1"/>
    <col min="10738" max="10738" width="11.140625" style="7" customWidth="1"/>
    <col min="10739" max="10739" width="12.140625" style="7" customWidth="1"/>
    <col min="10740" max="10740" width="14.42578125" style="7" customWidth="1"/>
    <col min="10741" max="10741" width="13.5703125" style="7" customWidth="1"/>
    <col min="10742" max="10742" width="16" style="7" customWidth="1"/>
    <col min="10743" max="10743" width="17" style="7" customWidth="1"/>
    <col min="10744" max="10744" width="12.5703125" style="7" customWidth="1"/>
    <col min="10745" max="10745" width="15.140625" style="7" customWidth="1"/>
    <col min="10746" max="10746" width="18.140625" style="7" customWidth="1"/>
    <col min="10747" max="10748" width="12.42578125" style="7" customWidth="1"/>
    <col min="10749" max="10749" width="9.140625" style="7" customWidth="1"/>
    <col min="10750" max="10750" width="11.140625" style="7" customWidth="1"/>
    <col min="10751" max="10978" width="9.140625" style="7"/>
    <col min="10979" max="10979" width="5.5703125" style="7" customWidth="1"/>
    <col min="10980" max="10980" width="25.5703125" style="7" customWidth="1"/>
    <col min="10981" max="10982" width="9.140625" style="7" hidden="1" customWidth="1"/>
    <col min="10983" max="10983" width="7" style="7" customWidth="1"/>
    <col min="10984" max="10984" width="5.42578125" style="7" customWidth="1"/>
    <col min="10985" max="10985" width="6.5703125" style="7" customWidth="1"/>
    <col min="10986" max="10986" width="14.42578125" style="7" customWidth="1"/>
    <col min="10987" max="10987" width="15.5703125" style="7" customWidth="1"/>
    <col min="10988" max="10988" width="14.42578125" style="7" customWidth="1"/>
    <col min="10989" max="10990" width="12.5703125" style="7" customWidth="1"/>
    <col min="10991" max="10991" width="8.140625" style="7" customWidth="1"/>
    <col min="10992" max="10992" width="11.5703125" style="7" customWidth="1"/>
    <col min="10993" max="10993" width="10.42578125" style="7" customWidth="1"/>
    <col min="10994" max="10994" width="11.140625" style="7" customWidth="1"/>
    <col min="10995" max="10995" width="12.140625" style="7" customWidth="1"/>
    <col min="10996" max="10996" width="14.42578125" style="7" customWidth="1"/>
    <col min="10997" max="10997" width="13.5703125" style="7" customWidth="1"/>
    <col min="10998" max="10998" width="16" style="7" customWidth="1"/>
    <col min="10999" max="10999" width="17" style="7" customWidth="1"/>
    <col min="11000" max="11000" width="12.5703125" style="7" customWidth="1"/>
    <col min="11001" max="11001" width="15.140625" style="7" customWidth="1"/>
    <col min="11002" max="11002" width="18.140625" style="7" customWidth="1"/>
    <col min="11003" max="11004" width="12.42578125" style="7" customWidth="1"/>
    <col min="11005" max="11005" width="9.140625" style="7" customWidth="1"/>
    <col min="11006" max="11006" width="11.140625" style="7" customWidth="1"/>
    <col min="11007" max="11234" width="9.140625" style="7"/>
    <col min="11235" max="11235" width="5.5703125" style="7" customWidth="1"/>
    <col min="11236" max="11236" width="25.5703125" style="7" customWidth="1"/>
    <col min="11237" max="11238" width="9.140625" style="7" hidden="1" customWidth="1"/>
    <col min="11239" max="11239" width="7" style="7" customWidth="1"/>
    <col min="11240" max="11240" width="5.42578125" style="7" customWidth="1"/>
    <col min="11241" max="11241" width="6.5703125" style="7" customWidth="1"/>
    <col min="11242" max="11242" width="14.42578125" style="7" customWidth="1"/>
    <col min="11243" max="11243" width="15.5703125" style="7" customWidth="1"/>
    <col min="11244" max="11244" width="14.42578125" style="7" customWidth="1"/>
    <col min="11245" max="11246" width="12.5703125" style="7" customWidth="1"/>
    <col min="11247" max="11247" width="8.140625" style="7" customWidth="1"/>
    <col min="11248" max="11248" width="11.5703125" style="7" customWidth="1"/>
    <col min="11249" max="11249" width="10.42578125" style="7" customWidth="1"/>
    <col min="11250" max="11250" width="11.140625" style="7" customWidth="1"/>
    <col min="11251" max="11251" width="12.140625" style="7" customWidth="1"/>
    <col min="11252" max="11252" width="14.42578125" style="7" customWidth="1"/>
    <col min="11253" max="11253" width="13.5703125" style="7" customWidth="1"/>
    <col min="11254" max="11254" width="16" style="7" customWidth="1"/>
    <col min="11255" max="11255" width="17" style="7" customWidth="1"/>
    <col min="11256" max="11256" width="12.5703125" style="7" customWidth="1"/>
    <col min="11257" max="11257" width="15.140625" style="7" customWidth="1"/>
    <col min="11258" max="11258" width="18.140625" style="7" customWidth="1"/>
    <col min="11259" max="11260" width="12.42578125" style="7" customWidth="1"/>
    <col min="11261" max="11261" width="9.140625" style="7" customWidth="1"/>
    <col min="11262" max="11262" width="11.140625" style="7" customWidth="1"/>
    <col min="11263" max="11490" width="9.140625" style="7"/>
    <col min="11491" max="11491" width="5.5703125" style="7" customWidth="1"/>
    <col min="11492" max="11492" width="25.5703125" style="7" customWidth="1"/>
    <col min="11493" max="11494" width="9.140625" style="7" hidden="1" customWidth="1"/>
    <col min="11495" max="11495" width="7" style="7" customWidth="1"/>
    <col min="11496" max="11496" width="5.42578125" style="7" customWidth="1"/>
    <col min="11497" max="11497" width="6.5703125" style="7" customWidth="1"/>
    <col min="11498" max="11498" width="14.42578125" style="7" customWidth="1"/>
    <col min="11499" max="11499" width="15.5703125" style="7" customWidth="1"/>
    <col min="11500" max="11500" width="14.42578125" style="7" customWidth="1"/>
    <col min="11501" max="11502" width="12.5703125" style="7" customWidth="1"/>
    <col min="11503" max="11503" width="8.140625" style="7" customWidth="1"/>
    <col min="11504" max="11504" width="11.5703125" style="7" customWidth="1"/>
    <col min="11505" max="11505" width="10.42578125" style="7" customWidth="1"/>
    <col min="11506" max="11506" width="11.140625" style="7" customWidth="1"/>
    <col min="11507" max="11507" width="12.140625" style="7" customWidth="1"/>
    <col min="11508" max="11508" width="14.42578125" style="7" customWidth="1"/>
    <col min="11509" max="11509" width="13.5703125" style="7" customWidth="1"/>
    <col min="11510" max="11510" width="16" style="7" customWidth="1"/>
    <col min="11511" max="11511" width="17" style="7" customWidth="1"/>
    <col min="11512" max="11512" width="12.5703125" style="7" customWidth="1"/>
    <col min="11513" max="11513" width="15.140625" style="7" customWidth="1"/>
    <col min="11514" max="11514" width="18.140625" style="7" customWidth="1"/>
    <col min="11515" max="11516" width="12.42578125" style="7" customWidth="1"/>
    <col min="11517" max="11517" width="9.140625" style="7" customWidth="1"/>
    <col min="11518" max="11518" width="11.140625" style="7" customWidth="1"/>
    <col min="11519" max="11746" width="9.140625" style="7"/>
    <col min="11747" max="11747" width="5.5703125" style="7" customWidth="1"/>
    <col min="11748" max="11748" width="25.5703125" style="7" customWidth="1"/>
    <col min="11749" max="11750" width="9.140625" style="7" hidden="1" customWidth="1"/>
    <col min="11751" max="11751" width="7" style="7" customWidth="1"/>
    <col min="11752" max="11752" width="5.42578125" style="7" customWidth="1"/>
    <col min="11753" max="11753" width="6.5703125" style="7" customWidth="1"/>
    <col min="11754" max="11754" width="14.42578125" style="7" customWidth="1"/>
    <col min="11755" max="11755" width="15.5703125" style="7" customWidth="1"/>
    <col min="11756" max="11756" width="14.42578125" style="7" customWidth="1"/>
    <col min="11757" max="11758" width="12.5703125" style="7" customWidth="1"/>
    <col min="11759" max="11759" width="8.140625" style="7" customWidth="1"/>
    <col min="11760" max="11760" width="11.5703125" style="7" customWidth="1"/>
    <col min="11761" max="11761" width="10.42578125" style="7" customWidth="1"/>
    <col min="11762" max="11762" width="11.140625" style="7" customWidth="1"/>
    <col min="11763" max="11763" width="12.140625" style="7" customWidth="1"/>
    <col min="11764" max="11764" width="14.42578125" style="7" customWidth="1"/>
    <col min="11765" max="11765" width="13.5703125" style="7" customWidth="1"/>
    <col min="11766" max="11766" width="16" style="7" customWidth="1"/>
    <col min="11767" max="11767" width="17" style="7" customWidth="1"/>
    <col min="11768" max="11768" width="12.5703125" style="7" customWidth="1"/>
    <col min="11769" max="11769" width="15.140625" style="7" customWidth="1"/>
    <col min="11770" max="11770" width="18.140625" style="7" customWidth="1"/>
    <col min="11771" max="11772" width="12.42578125" style="7" customWidth="1"/>
    <col min="11773" max="11773" width="9.140625" style="7" customWidth="1"/>
    <col min="11774" max="11774" width="11.140625" style="7" customWidth="1"/>
    <col min="11775" max="12002" width="9.140625" style="7"/>
    <col min="12003" max="12003" width="5.5703125" style="7" customWidth="1"/>
    <col min="12004" max="12004" width="25.5703125" style="7" customWidth="1"/>
    <col min="12005" max="12006" width="9.140625" style="7" hidden="1" customWidth="1"/>
    <col min="12007" max="12007" width="7" style="7" customWidth="1"/>
    <col min="12008" max="12008" width="5.42578125" style="7" customWidth="1"/>
    <col min="12009" max="12009" width="6.5703125" style="7" customWidth="1"/>
    <col min="12010" max="12010" width="14.42578125" style="7" customWidth="1"/>
    <col min="12011" max="12011" width="15.5703125" style="7" customWidth="1"/>
    <col min="12012" max="12012" width="14.42578125" style="7" customWidth="1"/>
    <col min="12013" max="12014" width="12.5703125" style="7" customWidth="1"/>
    <col min="12015" max="12015" width="8.140625" style="7" customWidth="1"/>
    <col min="12016" max="12016" width="11.5703125" style="7" customWidth="1"/>
    <col min="12017" max="12017" width="10.42578125" style="7" customWidth="1"/>
    <col min="12018" max="12018" width="11.140625" style="7" customWidth="1"/>
    <col min="12019" max="12019" width="12.140625" style="7" customWidth="1"/>
    <col min="12020" max="12020" width="14.42578125" style="7" customWidth="1"/>
    <col min="12021" max="12021" width="13.5703125" style="7" customWidth="1"/>
    <col min="12022" max="12022" width="16" style="7" customWidth="1"/>
    <col min="12023" max="12023" width="17" style="7" customWidth="1"/>
    <col min="12024" max="12024" width="12.5703125" style="7" customWidth="1"/>
    <col min="12025" max="12025" width="15.140625" style="7" customWidth="1"/>
    <col min="12026" max="12026" width="18.140625" style="7" customWidth="1"/>
    <col min="12027" max="12028" width="12.42578125" style="7" customWidth="1"/>
    <col min="12029" max="12029" width="9.140625" style="7" customWidth="1"/>
    <col min="12030" max="12030" width="11.140625" style="7" customWidth="1"/>
    <col min="12031" max="12258" width="9.140625" style="7"/>
    <col min="12259" max="12259" width="5.5703125" style="7" customWidth="1"/>
    <col min="12260" max="12260" width="25.5703125" style="7" customWidth="1"/>
    <col min="12261" max="12262" width="9.140625" style="7" hidden="1" customWidth="1"/>
    <col min="12263" max="12263" width="7" style="7" customWidth="1"/>
    <col min="12264" max="12264" width="5.42578125" style="7" customWidth="1"/>
    <col min="12265" max="12265" width="6.5703125" style="7" customWidth="1"/>
    <col min="12266" max="12266" width="14.42578125" style="7" customWidth="1"/>
    <col min="12267" max="12267" width="15.5703125" style="7" customWidth="1"/>
    <col min="12268" max="12268" width="14.42578125" style="7" customWidth="1"/>
    <col min="12269" max="12270" width="12.5703125" style="7" customWidth="1"/>
    <col min="12271" max="12271" width="8.140625" style="7" customWidth="1"/>
    <col min="12272" max="12272" width="11.5703125" style="7" customWidth="1"/>
    <col min="12273" max="12273" width="10.42578125" style="7" customWidth="1"/>
    <col min="12274" max="12274" width="11.140625" style="7" customWidth="1"/>
    <col min="12275" max="12275" width="12.140625" style="7" customWidth="1"/>
    <col min="12276" max="12276" width="14.42578125" style="7" customWidth="1"/>
    <col min="12277" max="12277" width="13.5703125" style="7" customWidth="1"/>
    <col min="12278" max="12278" width="16" style="7" customWidth="1"/>
    <col min="12279" max="12279" width="17" style="7" customWidth="1"/>
    <col min="12280" max="12280" width="12.5703125" style="7" customWidth="1"/>
    <col min="12281" max="12281" width="15.140625" style="7" customWidth="1"/>
    <col min="12282" max="12282" width="18.140625" style="7" customWidth="1"/>
    <col min="12283" max="12284" width="12.42578125" style="7" customWidth="1"/>
    <col min="12285" max="12285" width="9.140625" style="7" customWidth="1"/>
    <col min="12286" max="12286" width="11.140625" style="7" customWidth="1"/>
    <col min="12287" max="12514" width="9.140625" style="7"/>
    <col min="12515" max="12515" width="5.5703125" style="7" customWidth="1"/>
    <col min="12516" max="12516" width="25.5703125" style="7" customWidth="1"/>
    <col min="12517" max="12518" width="9.140625" style="7" hidden="1" customWidth="1"/>
    <col min="12519" max="12519" width="7" style="7" customWidth="1"/>
    <col min="12520" max="12520" width="5.42578125" style="7" customWidth="1"/>
    <col min="12521" max="12521" width="6.5703125" style="7" customWidth="1"/>
    <col min="12522" max="12522" width="14.42578125" style="7" customWidth="1"/>
    <col min="12523" max="12523" width="15.5703125" style="7" customWidth="1"/>
    <col min="12524" max="12524" width="14.42578125" style="7" customWidth="1"/>
    <col min="12525" max="12526" width="12.5703125" style="7" customWidth="1"/>
    <col min="12527" max="12527" width="8.140625" style="7" customWidth="1"/>
    <col min="12528" max="12528" width="11.5703125" style="7" customWidth="1"/>
    <col min="12529" max="12529" width="10.42578125" style="7" customWidth="1"/>
    <col min="12530" max="12530" width="11.140625" style="7" customWidth="1"/>
    <col min="12531" max="12531" width="12.140625" style="7" customWidth="1"/>
    <col min="12532" max="12532" width="14.42578125" style="7" customWidth="1"/>
    <col min="12533" max="12533" width="13.5703125" style="7" customWidth="1"/>
    <col min="12534" max="12534" width="16" style="7" customWidth="1"/>
    <col min="12535" max="12535" width="17" style="7" customWidth="1"/>
    <col min="12536" max="12536" width="12.5703125" style="7" customWidth="1"/>
    <col min="12537" max="12537" width="15.140625" style="7" customWidth="1"/>
    <col min="12538" max="12538" width="18.140625" style="7" customWidth="1"/>
    <col min="12539" max="12540" width="12.42578125" style="7" customWidth="1"/>
    <col min="12541" max="12541" width="9.140625" style="7" customWidth="1"/>
    <col min="12542" max="12542" width="11.140625" style="7" customWidth="1"/>
    <col min="12543" max="12770" width="9.140625" style="7"/>
    <col min="12771" max="12771" width="5.5703125" style="7" customWidth="1"/>
    <col min="12772" max="12772" width="25.5703125" style="7" customWidth="1"/>
    <col min="12773" max="12774" width="9.140625" style="7" hidden="1" customWidth="1"/>
    <col min="12775" max="12775" width="7" style="7" customWidth="1"/>
    <col min="12776" max="12776" width="5.42578125" style="7" customWidth="1"/>
    <col min="12777" max="12777" width="6.5703125" style="7" customWidth="1"/>
    <col min="12778" max="12778" width="14.42578125" style="7" customWidth="1"/>
    <col min="12779" max="12779" width="15.5703125" style="7" customWidth="1"/>
    <col min="12780" max="12780" width="14.42578125" style="7" customWidth="1"/>
    <col min="12781" max="12782" width="12.5703125" style="7" customWidth="1"/>
    <col min="12783" max="12783" width="8.140625" style="7" customWidth="1"/>
    <col min="12784" max="12784" width="11.5703125" style="7" customWidth="1"/>
    <col min="12785" max="12785" width="10.42578125" style="7" customWidth="1"/>
    <col min="12786" max="12786" width="11.140625" style="7" customWidth="1"/>
    <col min="12787" max="12787" width="12.140625" style="7" customWidth="1"/>
    <col min="12788" max="12788" width="14.42578125" style="7" customWidth="1"/>
    <col min="12789" max="12789" width="13.5703125" style="7" customWidth="1"/>
    <col min="12790" max="12790" width="16" style="7" customWidth="1"/>
    <col min="12791" max="12791" width="17" style="7" customWidth="1"/>
    <col min="12792" max="12792" width="12.5703125" style="7" customWidth="1"/>
    <col min="12793" max="12793" width="15.140625" style="7" customWidth="1"/>
    <col min="12794" max="12794" width="18.140625" style="7" customWidth="1"/>
    <col min="12795" max="12796" width="12.42578125" style="7" customWidth="1"/>
    <col min="12797" max="12797" width="9.140625" style="7" customWidth="1"/>
    <col min="12798" max="12798" width="11.140625" style="7" customWidth="1"/>
    <col min="12799" max="13026" width="9.140625" style="7"/>
    <col min="13027" max="13027" width="5.5703125" style="7" customWidth="1"/>
    <col min="13028" max="13028" width="25.5703125" style="7" customWidth="1"/>
    <col min="13029" max="13030" width="9.140625" style="7" hidden="1" customWidth="1"/>
    <col min="13031" max="13031" width="7" style="7" customWidth="1"/>
    <col min="13032" max="13032" width="5.42578125" style="7" customWidth="1"/>
    <col min="13033" max="13033" width="6.5703125" style="7" customWidth="1"/>
    <col min="13034" max="13034" width="14.42578125" style="7" customWidth="1"/>
    <col min="13035" max="13035" width="15.5703125" style="7" customWidth="1"/>
    <col min="13036" max="13036" width="14.42578125" style="7" customWidth="1"/>
    <col min="13037" max="13038" width="12.5703125" style="7" customWidth="1"/>
    <col min="13039" max="13039" width="8.140625" style="7" customWidth="1"/>
    <col min="13040" max="13040" width="11.5703125" style="7" customWidth="1"/>
    <col min="13041" max="13041" width="10.42578125" style="7" customWidth="1"/>
    <col min="13042" max="13042" width="11.140625" style="7" customWidth="1"/>
    <col min="13043" max="13043" width="12.140625" style="7" customWidth="1"/>
    <col min="13044" max="13044" width="14.42578125" style="7" customWidth="1"/>
    <col min="13045" max="13045" width="13.5703125" style="7" customWidth="1"/>
    <col min="13046" max="13046" width="16" style="7" customWidth="1"/>
    <col min="13047" max="13047" width="17" style="7" customWidth="1"/>
    <col min="13048" max="13048" width="12.5703125" style="7" customWidth="1"/>
    <col min="13049" max="13049" width="15.140625" style="7" customWidth="1"/>
    <col min="13050" max="13050" width="18.140625" style="7" customWidth="1"/>
    <col min="13051" max="13052" width="12.42578125" style="7" customWidth="1"/>
    <col min="13053" max="13053" width="9.140625" style="7" customWidth="1"/>
    <col min="13054" max="13054" width="11.140625" style="7" customWidth="1"/>
    <col min="13055" max="13282" width="9.140625" style="7"/>
    <col min="13283" max="13283" width="5.5703125" style="7" customWidth="1"/>
    <col min="13284" max="13284" width="25.5703125" style="7" customWidth="1"/>
    <col min="13285" max="13286" width="9.140625" style="7" hidden="1" customWidth="1"/>
    <col min="13287" max="13287" width="7" style="7" customWidth="1"/>
    <col min="13288" max="13288" width="5.42578125" style="7" customWidth="1"/>
    <col min="13289" max="13289" width="6.5703125" style="7" customWidth="1"/>
    <col min="13290" max="13290" width="14.42578125" style="7" customWidth="1"/>
    <col min="13291" max="13291" width="15.5703125" style="7" customWidth="1"/>
    <col min="13292" max="13292" width="14.42578125" style="7" customWidth="1"/>
    <col min="13293" max="13294" width="12.5703125" style="7" customWidth="1"/>
    <col min="13295" max="13295" width="8.140625" style="7" customWidth="1"/>
    <col min="13296" max="13296" width="11.5703125" style="7" customWidth="1"/>
    <col min="13297" max="13297" width="10.42578125" style="7" customWidth="1"/>
    <col min="13298" max="13298" width="11.140625" style="7" customWidth="1"/>
    <col min="13299" max="13299" width="12.140625" style="7" customWidth="1"/>
    <col min="13300" max="13300" width="14.42578125" style="7" customWidth="1"/>
    <col min="13301" max="13301" width="13.5703125" style="7" customWidth="1"/>
    <col min="13302" max="13302" width="16" style="7" customWidth="1"/>
    <col min="13303" max="13303" width="17" style="7" customWidth="1"/>
    <col min="13304" max="13304" width="12.5703125" style="7" customWidth="1"/>
    <col min="13305" max="13305" width="15.140625" style="7" customWidth="1"/>
    <col min="13306" max="13306" width="18.140625" style="7" customWidth="1"/>
    <col min="13307" max="13308" width="12.42578125" style="7" customWidth="1"/>
    <col min="13309" max="13309" width="9.140625" style="7" customWidth="1"/>
    <col min="13310" max="13310" width="11.140625" style="7" customWidth="1"/>
    <col min="13311" max="13538" width="9.140625" style="7"/>
    <col min="13539" max="13539" width="5.5703125" style="7" customWidth="1"/>
    <col min="13540" max="13540" width="25.5703125" style="7" customWidth="1"/>
    <col min="13541" max="13542" width="9.140625" style="7" hidden="1" customWidth="1"/>
    <col min="13543" max="13543" width="7" style="7" customWidth="1"/>
    <col min="13544" max="13544" width="5.42578125" style="7" customWidth="1"/>
    <col min="13545" max="13545" width="6.5703125" style="7" customWidth="1"/>
    <col min="13546" max="13546" width="14.42578125" style="7" customWidth="1"/>
    <col min="13547" max="13547" width="15.5703125" style="7" customWidth="1"/>
    <col min="13548" max="13548" width="14.42578125" style="7" customWidth="1"/>
    <col min="13549" max="13550" width="12.5703125" style="7" customWidth="1"/>
    <col min="13551" max="13551" width="8.140625" style="7" customWidth="1"/>
    <col min="13552" max="13552" width="11.5703125" style="7" customWidth="1"/>
    <col min="13553" max="13553" width="10.42578125" style="7" customWidth="1"/>
    <col min="13554" max="13554" width="11.140625" style="7" customWidth="1"/>
    <col min="13555" max="13555" width="12.140625" style="7" customWidth="1"/>
    <col min="13556" max="13556" width="14.42578125" style="7" customWidth="1"/>
    <col min="13557" max="13557" width="13.5703125" style="7" customWidth="1"/>
    <col min="13558" max="13558" width="16" style="7" customWidth="1"/>
    <col min="13559" max="13559" width="17" style="7" customWidth="1"/>
    <col min="13560" max="13560" width="12.5703125" style="7" customWidth="1"/>
    <col min="13561" max="13561" width="15.140625" style="7" customWidth="1"/>
    <col min="13562" max="13562" width="18.140625" style="7" customWidth="1"/>
    <col min="13563" max="13564" width="12.42578125" style="7" customWidth="1"/>
    <col min="13565" max="13565" width="9.140625" style="7" customWidth="1"/>
    <col min="13566" max="13566" width="11.140625" style="7" customWidth="1"/>
    <col min="13567" max="13794" width="9.140625" style="7"/>
    <col min="13795" max="13795" width="5.5703125" style="7" customWidth="1"/>
    <col min="13796" max="13796" width="25.5703125" style="7" customWidth="1"/>
    <col min="13797" max="13798" width="9.140625" style="7" hidden="1" customWidth="1"/>
    <col min="13799" max="13799" width="7" style="7" customWidth="1"/>
    <col min="13800" max="13800" width="5.42578125" style="7" customWidth="1"/>
    <col min="13801" max="13801" width="6.5703125" style="7" customWidth="1"/>
    <col min="13802" max="13802" width="14.42578125" style="7" customWidth="1"/>
    <col min="13803" max="13803" width="15.5703125" style="7" customWidth="1"/>
    <col min="13804" max="13804" width="14.42578125" style="7" customWidth="1"/>
    <col min="13805" max="13806" width="12.5703125" style="7" customWidth="1"/>
    <col min="13807" max="13807" width="8.140625" style="7" customWidth="1"/>
    <col min="13808" max="13808" width="11.5703125" style="7" customWidth="1"/>
    <col min="13809" max="13809" width="10.42578125" style="7" customWidth="1"/>
    <col min="13810" max="13810" width="11.140625" style="7" customWidth="1"/>
    <col min="13811" max="13811" width="12.140625" style="7" customWidth="1"/>
    <col min="13812" max="13812" width="14.42578125" style="7" customWidth="1"/>
    <col min="13813" max="13813" width="13.5703125" style="7" customWidth="1"/>
    <col min="13814" max="13814" width="16" style="7" customWidth="1"/>
    <col min="13815" max="13815" width="17" style="7" customWidth="1"/>
    <col min="13816" max="13816" width="12.5703125" style="7" customWidth="1"/>
    <col min="13817" max="13817" width="15.140625" style="7" customWidth="1"/>
    <col min="13818" max="13818" width="18.140625" style="7" customWidth="1"/>
    <col min="13819" max="13820" width="12.42578125" style="7" customWidth="1"/>
    <col min="13821" max="13821" width="9.140625" style="7" customWidth="1"/>
    <col min="13822" max="13822" width="11.140625" style="7" customWidth="1"/>
    <col min="13823" max="14050" width="9.140625" style="7"/>
    <col min="14051" max="14051" width="5.5703125" style="7" customWidth="1"/>
    <col min="14052" max="14052" width="25.5703125" style="7" customWidth="1"/>
    <col min="14053" max="14054" width="9.140625" style="7" hidden="1" customWidth="1"/>
    <col min="14055" max="14055" width="7" style="7" customWidth="1"/>
    <col min="14056" max="14056" width="5.42578125" style="7" customWidth="1"/>
    <col min="14057" max="14057" width="6.5703125" style="7" customWidth="1"/>
    <col min="14058" max="14058" width="14.42578125" style="7" customWidth="1"/>
    <col min="14059" max="14059" width="15.5703125" style="7" customWidth="1"/>
    <col min="14060" max="14060" width="14.42578125" style="7" customWidth="1"/>
    <col min="14061" max="14062" width="12.5703125" style="7" customWidth="1"/>
    <col min="14063" max="14063" width="8.140625" style="7" customWidth="1"/>
    <col min="14064" max="14064" width="11.5703125" style="7" customWidth="1"/>
    <col min="14065" max="14065" width="10.42578125" style="7" customWidth="1"/>
    <col min="14066" max="14066" width="11.140625" style="7" customWidth="1"/>
    <col min="14067" max="14067" width="12.140625" style="7" customWidth="1"/>
    <col min="14068" max="14068" width="14.42578125" style="7" customWidth="1"/>
    <col min="14069" max="14069" width="13.5703125" style="7" customWidth="1"/>
    <col min="14070" max="14070" width="16" style="7" customWidth="1"/>
    <col min="14071" max="14071" width="17" style="7" customWidth="1"/>
    <col min="14072" max="14072" width="12.5703125" style="7" customWidth="1"/>
    <col min="14073" max="14073" width="15.140625" style="7" customWidth="1"/>
    <col min="14074" max="14074" width="18.140625" style="7" customWidth="1"/>
    <col min="14075" max="14076" width="12.42578125" style="7" customWidth="1"/>
    <col min="14077" max="14077" width="9.140625" style="7" customWidth="1"/>
    <col min="14078" max="14078" width="11.140625" style="7" customWidth="1"/>
    <col min="14079" max="14306" width="9.140625" style="7"/>
    <col min="14307" max="14307" width="5.5703125" style="7" customWidth="1"/>
    <col min="14308" max="14308" width="25.5703125" style="7" customWidth="1"/>
    <col min="14309" max="14310" width="9.140625" style="7" hidden="1" customWidth="1"/>
    <col min="14311" max="14311" width="7" style="7" customWidth="1"/>
    <col min="14312" max="14312" width="5.42578125" style="7" customWidth="1"/>
    <col min="14313" max="14313" width="6.5703125" style="7" customWidth="1"/>
    <col min="14314" max="14314" width="14.42578125" style="7" customWidth="1"/>
    <col min="14315" max="14315" width="15.5703125" style="7" customWidth="1"/>
    <col min="14316" max="14316" width="14.42578125" style="7" customWidth="1"/>
    <col min="14317" max="14318" width="12.5703125" style="7" customWidth="1"/>
    <col min="14319" max="14319" width="8.140625" style="7" customWidth="1"/>
    <col min="14320" max="14320" width="11.5703125" style="7" customWidth="1"/>
    <col min="14321" max="14321" width="10.42578125" style="7" customWidth="1"/>
    <col min="14322" max="14322" width="11.140625" style="7" customWidth="1"/>
    <col min="14323" max="14323" width="12.140625" style="7" customWidth="1"/>
    <col min="14324" max="14324" width="14.42578125" style="7" customWidth="1"/>
    <col min="14325" max="14325" width="13.5703125" style="7" customWidth="1"/>
    <col min="14326" max="14326" width="16" style="7" customWidth="1"/>
    <col min="14327" max="14327" width="17" style="7" customWidth="1"/>
    <col min="14328" max="14328" width="12.5703125" style="7" customWidth="1"/>
    <col min="14329" max="14329" width="15.140625" style="7" customWidth="1"/>
    <col min="14330" max="14330" width="18.140625" style="7" customWidth="1"/>
    <col min="14331" max="14332" width="12.42578125" style="7" customWidth="1"/>
    <col min="14333" max="14333" width="9.140625" style="7" customWidth="1"/>
    <col min="14334" max="14334" width="11.140625" style="7" customWidth="1"/>
    <col min="14335" max="14562" width="9.140625" style="7"/>
    <col min="14563" max="14563" width="5.5703125" style="7" customWidth="1"/>
    <col min="14564" max="14564" width="25.5703125" style="7" customWidth="1"/>
    <col min="14565" max="14566" width="9.140625" style="7" hidden="1" customWidth="1"/>
    <col min="14567" max="14567" width="7" style="7" customWidth="1"/>
    <col min="14568" max="14568" width="5.42578125" style="7" customWidth="1"/>
    <col min="14569" max="14569" width="6.5703125" style="7" customWidth="1"/>
    <col min="14570" max="14570" width="14.42578125" style="7" customWidth="1"/>
    <col min="14571" max="14571" width="15.5703125" style="7" customWidth="1"/>
    <col min="14572" max="14572" width="14.42578125" style="7" customWidth="1"/>
    <col min="14573" max="14574" width="12.5703125" style="7" customWidth="1"/>
    <col min="14575" max="14575" width="8.140625" style="7" customWidth="1"/>
    <col min="14576" max="14576" width="11.5703125" style="7" customWidth="1"/>
    <col min="14577" max="14577" width="10.42578125" style="7" customWidth="1"/>
    <col min="14578" max="14578" width="11.140625" style="7" customWidth="1"/>
    <col min="14579" max="14579" width="12.140625" style="7" customWidth="1"/>
    <col min="14580" max="14580" width="14.42578125" style="7" customWidth="1"/>
    <col min="14581" max="14581" width="13.5703125" style="7" customWidth="1"/>
    <col min="14582" max="14582" width="16" style="7" customWidth="1"/>
    <col min="14583" max="14583" width="17" style="7" customWidth="1"/>
    <col min="14584" max="14584" width="12.5703125" style="7" customWidth="1"/>
    <col min="14585" max="14585" width="15.140625" style="7" customWidth="1"/>
    <col min="14586" max="14586" width="18.140625" style="7" customWidth="1"/>
    <col min="14587" max="14588" width="12.42578125" style="7" customWidth="1"/>
    <col min="14589" max="14589" width="9.140625" style="7" customWidth="1"/>
    <col min="14590" max="14590" width="11.140625" style="7" customWidth="1"/>
    <col min="14591" max="14818" width="9.140625" style="7"/>
    <col min="14819" max="14819" width="5.5703125" style="7" customWidth="1"/>
    <col min="14820" max="14820" width="25.5703125" style="7" customWidth="1"/>
    <col min="14821" max="14822" width="9.140625" style="7" hidden="1" customWidth="1"/>
    <col min="14823" max="14823" width="7" style="7" customWidth="1"/>
    <col min="14824" max="14824" width="5.42578125" style="7" customWidth="1"/>
    <col min="14825" max="14825" width="6.5703125" style="7" customWidth="1"/>
    <col min="14826" max="14826" width="14.42578125" style="7" customWidth="1"/>
    <col min="14827" max="14827" width="15.5703125" style="7" customWidth="1"/>
    <col min="14828" max="14828" width="14.42578125" style="7" customWidth="1"/>
    <col min="14829" max="14830" width="12.5703125" style="7" customWidth="1"/>
    <col min="14831" max="14831" width="8.140625" style="7" customWidth="1"/>
    <col min="14832" max="14832" width="11.5703125" style="7" customWidth="1"/>
    <col min="14833" max="14833" width="10.42578125" style="7" customWidth="1"/>
    <col min="14834" max="14834" width="11.140625" style="7" customWidth="1"/>
    <col min="14835" max="14835" width="12.140625" style="7" customWidth="1"/>
    <col min="14836" max="14836" width="14.42578125" style="7" customWidth="1"/>
    <col min="14837" max="14837" width="13.5703125" style="7" customWidth="1"/>
    <col min="14838" max="14838" width="16" style="7" customWidth="1"/>
    <col min="14839" max="14839" width="17" style="7" customWidth="1"/>
    <col min="14840" max="14840" width="12.5703125" style="7" customWidth="1"/>
    <col min="14841" max="14841" width="15.140625" style="7" customWidth="1"/>
    <col min="14842" max="14842" width="18.140625" style="7" customWidth="1"/>
    <col min="14843" max="14844" width="12.42578125" style="7" customWidth="1"/>
    <col min="14845" max="14845" width="9.140625" style="7" customWidth="1"/>
    <col min="14846" max="14846" width="11.140625" style="7" customWidth="1"/>
    <col min="14847" max="15074" width="9.140625" style="7"/>
    <col min="15075" max="15075" width="5.5703125" style="7" customWidth="1"/>
    <col min="15076" max="15076" width="25.5703125" style="7" customWidth="1"/>
    <col min="15077" max="15078" width="9.140625" style="7" hidden="1" customWidth="1"/>
    <col min="15079" max="15079" width="7" style="7" customWidth="1"/>
    <col min="15080" max="15080" width="5.42578125" style="7" customWidth="1"/>
    <col min="15081" max="15081" width="6.5703125" style="7" customWidth="1"/>
    <col min="15082" max="15082" width="14.42578125" style="7" customWidth="1"/>
    <col min="15083" max="15083" width="15.5703125" style="7" customWidth="1"/>
    <col min="15084" max="15084" width="14.42578125" style="7" customWidth="1"/>
    <col min="15085" max="15086" width="12.5703125" style="7" customWidth="1"/>
    <col min="15087" max="15087" width="8.140625" style="7" customWidth="1"/>
    <col min="15088" max="15088" width="11.5703125" style="7" customWidth="1"/>
    <col min="15089" max="15089" width="10.42578125" style="7" customWidth="1"/>
    <col min="15090" max="15090" width="11.140625" style="7" customWidth="1"/>
    <col min="15091" max="15091" width="12.140625" style="7" customWidth="1"/>
    <col min="15092" max="15092" width="14.42578125" style="7" customWidth="1"/>
    <col min="15093" max="15093" width="13.5703125" style="7" customWidth="1"/>
    <col min="15094" max="15094" width="16" style="7" customWidth="1"/>
    <col min="15095" max="15095" width="17" style="7" customWidth="1"/>
    <col min="15096" max="15096" width="12.5703125" style="7" customWidth="1"/>
    <col min="15097" max="15097" width="15.140625" style="7" customWidth="1"/>
    <col min="15098" max="15098" width="18.140625" style="7" customWidth="1"/>
    <col min="15099" max="15100" width="12.42578125" style="7" customWidth="1"/>
    <col min="15101" max="15101" width="9.140625" style="7" customWidth="1"/>
    <col min="15102" max="15102" width="11.140625" style="7" customWidth="1"/>
    <col min="15103" max="15330" width="9.140625" style="7"/>
    <col min="15331" max="15331" width="5.5703125" style="7" customWidth="1"/>
    <col min="15332" max="15332" width="25.5703125" style="7" customWidth="1"/>
    <col min="15333" max="15334" width="9.140625" style="7" hidden="1" customWidth="1"/>
    <col min="15335" max="15335" width="7" style="7" customWidth="1"/>
    <col min="15336" max="15336" width="5.42578125" style="7" customWidth="1"/>
    <col min="15337" max="15337" width="6.5703125" style="7" customWidth="1"/>
    <col min="15338" max="15338" width="14.42578125" style="7" customWidth="1"/>
    <col min="15339" max="15339" width="15.5703125" style="7" customWidth="1"/>
    <col min="15340" max="15340" width="14.42578125" style="7" customWidth="1"/>
    <col min="15341" max="15342" width="12.5703125" style="7" customWidth="1"/>
    <col min="15343" max="15343" width="8.140625" style="7" customWidth="1"/>
    <col min="15344" max="15344" width="11.5703125" style="7" customWidth="1"/>
    <col min="15345" max="15345" width="10.42578125" style="7" customWidth="1"/>
    <col min="15346" max="15346" width="11.140625" style="7" customWidth="1"/>
    <col min="15347" max="15347" width="12.140625" style="7" customWidth="1"/>
    <col min="15348" max="15348" width="14.42578125" style="7" customWidth="1"/>
    <col min="15349" max="15349" width="13.5703125" style="7" customWidth="1"/>
    <col min="15350" max="15350" width="16" style="7" customWidth="1"/>
    <col min="15351" max="15351" width="17" style="7" customWidth="1"/>
    <col min="15352" max="15352" width="12.5703125" style="7" customWidth="1"/>
    <col min="15353" max="15353" width="15.140625" style="7" customWidth="1"/>
    <col min="15354" max="15354" width="18.140625" style="7" customWidth="1"/>
    <col min="15355" max="15356" width="12.42578125" style="7" customWidth="1"/>
    <col min="15357" max="15357" width="9.140625" style="7" customWidth="1"/>
    <col min="15358" max="15358" width="11.140625" style="7" customWidth="1"/>
    <col min="15359" max="15586" width="9.140625" style="7"/>
    <col min="15587" max="15587" width="5.5703125" style="7" customWidth="1"/>
    <col min="15588" max="15588" width="25.5703125" style="7" customWidth="1"/>
    <col min="15589" max="15590" width="9.140625" style="7" hidden="1" customWidth="1"/>
    <col min="15591" max="15591" width="7" style="7" customWidth="1"/>
    <col min="15592" max="15592" width="5.42578125" style="7" customWidth="1"/>
    <col min="15593" max="15593" width="6.5703125" style="7" customWidth="1"/>
    <col min="15594" max="15594" width="14.42578125" style="7" customWidth="1"/>
    <col min="15595" max="15595" width="15.5703125" style="7" customWidth="1"/>
    <col min="15596" max="15596" width="14.42578125" style="7" customWidth="1"/>
    <col min="15597" max="15598" width="12.5703125" style="7" customWidth="1"/>
    <col min="15599" max="15599" width="8.140625" style="7" customWidth="1"/>
    <col min="15600" max="15600" width="11.5703125" style="7" customWidth="1"/>
    <col min="15601" max="15601" width="10.42578125" style="7" customWidth="1"/>
    <col min="15602" max="15602" width="11.140625" style="7" customWidth="1"/>
    <col min="15603" max="15603" width="12.140625" style="7" customWidth="1"/>
    <col min="15604" max="15604" width="14.42578125" style="7" customWidth="1"/>
    <col min="15605" max="15605" width="13.5703125" style="7" customWidth="1"/>
    <col min="15606" max="15606" width="16" style="7" customWidth="1"/>
    <col min="15607" max="15607" width="17" style="7" customWidth="1"/>
    <col min="15608" max="15608" width="12.5703125" style="7" customWidth="1"/>
    <col min="15609" max="15609" width="15.140625" style="7" customWidth="1"/>
    <col min="15610" max="15610" width="18.140625" style="7" customWidth="1"/>
    <col min="15611" max="15612" width="12.42578125" style="7" customWidth="1"/>
    <col min="15613" max="15613" width="9.140625" style="7" customWidth="1"/>
    <col min="15614" max="15614" width="11.140625" style="7" customWidth="1"/>
    <col min="15615" max="15842" width="9.140625" style="7"/>
    <col min="15843" max="15843" width="5.5703125" style="7" customWidth="1"/>
    <col min="15844" max="15844" width="25.5703125" style="7" customWidth="1"/>
    <col min="15845" max="15846" width="9.140625" style="7" hidden="1" customWidth="1"/>
    <col min="15847" max="15847" width="7" style="7" customWidth="1"/>
    <col min="15848" max="15848" width="5.42578125" style="7" customWidth="1"/>
    <col min="15849" max="15849" width="6.5703125" style="7" customWidth="1"/>
    <col min="15850" max="15850" width="14.42578125" style="7" customWidth="1"/>
    <col min="15851" max="15851" width="15.5703125" style="7" customWidth="1"/>
    <col min="15852" max="15852" width="14.42578125" style="7" customWidth="1"/>
    <col min="15853" max="15854" width="12.5703125" style="7" customWidth="1"/>
    <col min="15855" max="15855" width="8.140625" style="7" customWidth="1"/>
    <col min="15856" max="15856" width="11.5703125" style="7" customWidth="1"/>
    <col min="15857" max="15857" width="10.42578125" style="7" customWidth="1"/>
    <col min="15858" max="15858" width="11.140625" style="7" customWidth="1"/>
    <col min="15859" max="15859" width="12.140625" style="7" customWidth="1"/>
    <col min="15860" max="15860" width="14.42578125" style="7" customWidth="1"/>
    <col min="15861" max="15861" width="13.5703125" style="7" customWidth="1"/>
    <col min="15862" max="15862" width="16" style="7" customWidth="1"/>
    <col min="15863" max="15863" width="17" style="7" customWidth="1"/>
    <col min="15864" max="15864" width="12.5703125" style="7" customWidth="1"/>
    <col min="15865" max="15865" width="15.140625" style="7" customWidth="1"/>
    <col min="15866" max="15866" width="18.140625" style="7" customWidth="1"/>
    <col min="15867" max="15868" width="12.42578125" style="7" customWidth="1"/>
    <col min="15869" max="15869" width="9.140625" style="7" customWidth="1"/>
    <col min="15870" max="15870" width="11.140625" style="7" customWidth="1"/>
    <col min="15871" max="16098" width="9.140625" style="7"/>
    <col min="16099" max="16099" width="5.5703125" style="7" customWidth="1"/>
    <col min="16100" max="16100" width="25.5703125" style="7" customWidth="1"/>
    <col min="16101" max="16102" width="9.140625" style="7" hidden="1" customWidth="1"/>
    <col min="16103" max="16103" width="7" style="7" customWidth="1"/>
    <col min="16104" max="16104" width="5.42578125" style="7" customWidth="1"/>
    <col min="16105" max="16105" width="6.5703125" style="7" customWidth="1"/>
    <col min="16106" max="16106" width="14.42578125" style="7" customWidth="1"/>
    <col min="16107" max="16107" width="15.5703125" style="7" customWidth="1"/>
    <col min="16108" max="16108" width="14.42578125" style="7" customWidth="1"/>
    <col min="16109" max="16110" width="12.5703125" style="7" customWidth="1"/>
    <col min="16111" max="16111" width="8.140625" style="7" customWidth="1"/>
    <col min="16112" max="16112" width="11.5703125" style="7" customWidth="1"/>
    <col min="16113" max="16113" width="10.42578125" style="7" customWidth="1"/>
    <col min="16114" max="16114" width="11.140625" style="7" customWidth="1"/>
    <col min="16115" max="16115" width="12.140625" style="7" customWidth="1"/>
    <col min="16116" max="16116" width="14.42578125" style="7" customWidth="1"/>
    <col min="16117" max="16117" width="13.5703125" style="7" customWidth="1"/>
    <col min="16118" max="16118" width="16" style="7" customWidth="1"/>
    <col min="16119" max="16119" width="17" style="7" customWidth="1"/>
    <col min="16120" max="16120" width="12.5703125" style="7" customWidth="1"/>
    <col min="16121" max="16121" width="15.140625" style="7" customWidth="1"/>
    <col min="16122" max="16122" width="18.140625" style="7" customWidth="1"/>
    <col min="16123" max="16124" width="12.42578125" style="7" customWidth="1"/>
    <col min="16125" max="16125" width="9.140625" style="7" customWidth="1"/>
    <col min="16126" max="16126" width="11.140625" style="7" customWidth="1"/>
    <col min="16127" max="16384" width="9.140625" style="7"/>
  </cols>
  <sheetData>
    <row r="1" spans="1:217" s="61" customFormat="1" ht="16.5" customHeight="1">
      <c r="A1" s="163" t="s">
        <v>174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</row>
    <row r="2" spans="1:217" s="61" customFormat="1" ht="36" customHeight="1">
      <c r="A2" s="144" t="s">
        <v>175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</row>
    <row r="3" spans="1:217" s="61" customFormat="1" ht="16.5" customHeight="1">
      <c r="A3" s="161" t="s">
        <v>173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</row>
    <row r="4" spans="1:217" s="61" customFormat="1" ht="6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</row>
    <row r="5" spans="1:217" s="61" customFormat="1" ht="16.5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160" t="s">
        <v>171</v>
      </c>
      <c r="M5" s="160"/>
      <c r="N5" s="160"/>
    </row>
    <row r="6" spans="1:217" s="62" customFormat="1" ht="13.7" customHeight="1">
      <c r="A6" s="157" t="s">
        <v>53</v>
      </c>
      <c r="B6" s="158" t="s">
        <v>3</v>
      </c>
      <c r="C6" s="145" t="s">
        <v>4</v>
      </c>
      <c r="D6" s="145" t="s">
        <v>5</v>
      </c>
      <c r="E6" s="145" t="s">
        <v>6</v>
      </c>
      <c r="F6" s="145" t="s">
        <v>7</v>
      </c>
      <c r="G6" s="146" t="s">
        <v>56</v>
      </c>
      <c r="H6" s="135" t="s">
        <v>166</v>
      </c>
      <c r="I6" s="152"/>
      <c r="J6" s="153"/>
      <c r="K6" s="135" t="s">
        <v>137</v>
      </c>
      <c r="L6" s="136"/>
      <c r="M6" s="137"/>
      <c r="N6" s="149" t="s">
        <v>54</v>
      </c>
    </row>
    <row r="7" spans="1:217" s="63" customFormat="1" ht="54" customHeight="1">
      <c r="A7" s="157"/>
      <c r="B7" s="157"/>
      <c r="C7" s="145"/>
      <c r="D7" s="145"/>
      <c r="E7" s="145"/>
      <c r="F7" s="145"/>
      <c r="G7" s="147"/>
      <c r="H7" s="154"/>
      <c r="I7" s="155"/>
      <c r="J7" s="156"/>
      <c r="K7" s="138"/>
      <c r="L7" s="139"/>
      <c r="M7" s="140"/>
      <c r="N7" s="150"/>
    </row>
    <row r="8" spans="1:217" s="63" customFormat="1" ht="15.75" customHeight="1">
      <c r="A8" s="157"/>
      <c r="B8" s="157"/>
      <c r="C8" s="145"/>
      <c r="D8" s="145"/>
      <c r="E8" s="145"/>
      <c r="F8" s="145"/>
      <c r="G8" s="147"/>
      <c r="H8" s="141" t="s">
        <v>55</v>
      </c>
      <c r="I8" s="142" t="s">
        <v>16</v>
      </c>
      <c r="J8" s="143"/>
      <c r="K8" s="141" t="s">
        <v>55</v>
      </c>
      <c r="L8" s="142"/>
      <c r="M8" s="143"/>
      <c r="N8" s="150"/>
      <c r="Q8" s="94"/>
      <c r="R8" s="94"/>
    </row>
    <row r="9" spans="1:217" s="63" customFormat="1" ht="109.5" customHeight="1">
      <c r="A9" s="157"/>
      <c r="B9" s="157"/>
      <c r="C9" s="145"/>
      <c r="D9" s="145"/>
      <c r="E9" s="145"/>
      <c r="F9" s="145"/>
      <c r="G9" s="148"/>
      <c r="H9" s="141"/>
      <c r="I9" s="67" t="s">
        <v>124</v>
      </c>
      <c r="J9" s="67" t="s">
        <v>136</v>
      </c>
      <c r="K9" s="141"/>
      <c r="L9" s="67" t="s">
        <v>124</v>
      </c>
      <c r="M9" s="12" t="s">
        <v>19</v>
      </c>
      <c r="N9" s="151"/>
    </row>
    <row r="10" spans="1:217" s="79" customFormat="1" ht="12.75">
      <c r="A10" s="74" t="s">
        <v>57</v>
      </c>
      <c r="B10" s="75" t="s">
        <v>60</v>
      </c>
      <c r="C10" s="76"/>
      <c r="D10" s="77"/>
      <c r="E10" s="76"/>
      <c r="F10" s="76"/>
      <c r="G10" s="91">
        <f>SUM(G11:G18)</f>
        <v>12476.405000000001</v>
      </c>
      <c r="H10" s="78">
        <f>I10+J10</f>
        <v>12050</v>
      </c>
      <c r="I10" s="78">
        <f>SUM(I11:I17)</f>
        <v>10845</v>
      </c>
      <c r="J10" s="78">
        <f>SUM(J11:J17)</f>
        <v>1205</v>
      </c>
      <c r="K10" s="78">
        <f>SUM(K11:K18)</f>
        <v>12050.000000000002</v>
      </c>
      <c r="L10" s="78">
        <f t="shared" ref="L10:M10" si="0">SUM(L11:L18)</f>
        <v>10845.0003</v>
      </c>
      <c r="M10" s="78">
        <f t="shared" si="0"/>
        <v>1204.9996999999998</v>
      </c>
      <c r="N10" s="76"/>
    </row>
    <row r="11" spans="1:217" s="72" customFormat="1" ht="29.25" customHeight="1">
      <c r="A11" s="96">
        <v>1</v>
      </c>
      <c r="B11" s="180" t="s">
        <v>31</v>
      </c>
      <c r="C11" s="100" t="s">
        <v>121</v>
      </c>
      <c r="D11" s="101" t="s">
        <v>33</v>
      </c>
      <c r="E11" s="102" t="s">
        <v>34</v>
      </c>
      <c r="F11" s="103" t="s">
        <v>35</v>
      </c>
      <c r="G11" s="104">
        <v>1500</v>
      </c>
      <c r="H11" s="104">
        <f t="shared" ref="H11:H17" si="1">I11+J11</f>
        <v>1500</v>
      </c>
      <c r="I11" s="73">
        <v>1350</v>
      </c>
      <c r="J11" s="73">
        <v>150</v>
      </c>
      <c r="K11" s="105">
        <f>H11-353.472</f>
        <v>1146.528</v>
      </c>
      <c r="L11" s="105">
        <v>1031.875</v>
      </c>
      <c r="M11" s="105">
        <v>114.65300000000001</v>
      </c>
      <c r="N11" s="106" t="s">
        <v>163</v>
      </c>
      <c r="O11" s="87"/>
    </row>
    <row r="12" spans="1:217" s="72" customFormat="1" ht="32.25" customHeight="1">
      <c r="A12" s="96">
        <v>2</v>
      </c>
      <c r="B12" s="181" t="s">
        <v>37</v>
      </c>
      <c r="C12" s="100" t="s">
        <v>121</v>
      </c>
      <c r="D12" s="101" t="s">
        <v>38</v>
      </c>
      <c r="E12" s="102" t="s">
        <v>39</v>
      </c>
      <c r="F12" s="103" t="s">
        <v>35</v>
      </c>
      <c r="G12" s="104">
        <v>350</v>
      </c>
      <c r="H12" s="104">
        <f t="shared" si="1"/>
        <v>350</v>
      </c>
      <c r="I12" s="73">
        <v>315</v>
      </c>
      <c r="J12" s="73">
        <v>35</v>
      </c>
      <c r="K12" s="104">
        <f t="shared" ref="K12:K14" si="2">L12+M12</f>
        <v>350</v>
      </c>
      <c r="L12" s="73">
        <v>315</v>
      </c>
      <c r="M12" s="73">
        <v>35</v>
      </c>
      <c r="N12" s="106"/>
      <c r="P12" s="87"/>
    </row>
    <row r="13" spans="1:217" s="72" customFormat="1" ht="25.5" customHeight="1">
      <c r="A13" s="96">
        <v>3</v>
      </c>
      <c r="B13" s="181" t="s">
        <v>40</v>
      </c>
      <c r="C13" s="100" t="s">
        <v>121</v>
      </c>
      <c r="D13" s="101" t="s">
        <v>41</v>
      </c>
      <c r="E13" s="102" t="s">
        <v>39</v>
      </c>
      <c r="F13" s="103" t="s">
        <v>35</v>
      </c>
      <c r="G13" s="104">
        <v>1000</v>
      </c>
      <c r="H13" s="104">
        <f t="shared" si="1"/>
        <v>1000</v>
      </c>
      <c r="I13" s="73">
        <v>900</v>
      </c>
      <c r="J13" s="73">
        <v>100</v>
      </c>
      <c r="K13" s="104">
        <f t="shared" si="2"/>
        <v>1000</v>
      </c>
      <c r="L13" s="73">
        <v>900</v>
      </c>
      <c r="M13" s="73">
        <v>100</v>
      </c>
      <c r="N13" s="106"/>
      <c r="R13" s="87"/>
      <c r="S13" s="88"/>
      <c r="T13" s="72">
        <v>426.40499999999997</v>
      </c>
      <c r="U13" s="72">
        <v>383.76499999999999</v>
      </c>
      <c r="V13" s="72">
        <v>42.639999999999986</v>
      </c>
    </row>
    <row r="14" spans="1:217" s="72" customFormat="1" ht="25.5">
      <c r="A14" s="96">
        <v>4</v>
      </c>
      <c r="B14" s="182" t="s">
        <v>42</v>
      </c>
      <c r="C14" s="100" t="s">
        <v>121</v>
      </c>
      <c r="D14" s="101" t="s">
        <v>43</v>
      </c>
      <c r="E14" s="102" t="s">
        <v>44</v>
      </c>
      <c r="F14" s="103" t="s">
        <v>35</v>
      </c>
      <c r="G14" s="104">
        <v>1200</v>
      </c>
      <c r="H14" s="104">
        <f t="shared" si="1"/>
        <v>1200</v>
      </c>
      <c r="I14" s="73">
        <v>1080</v>
      </c>
      <c r="J14" s="73">
        <v>120</v>
      </c>
      <c r="K14" s="104">
        <f t="shared" si="2"/>
        <v>1200</v>
      </c>
      <c r="L14" s="73">
        <v>1080</v>
      </c>
      <c r="M14" s="73">
        <v>120</v>
      </c>
      <c r="N14" s="106"/>
      <c r="O14" s="87"/>
      <c r="R14" s="87"/>
      <c r="S14" s="87"/>
      <c r="T14" s="72">
        <v>1065</v>
      </c>
      <c r="U14" s="72">
        <v>852</v>
      </c>
      <c r="V14" s="72">
        <v>213</v>
      </c>
    </row>
    <row r="15" spans="1:217" s="72" customFormat="1" ht="27" customHeight="1">
      <c r="A15" s="96">
        <v>5</v>
      </c>
      <c r="B15" s="120" t="s">
        <v>46</v>
      </c>
      <c r="C15" s="107" t="s">
        <v>121</v>
      </c>
      <c r="D15" s="108" t="s">
        <v>47</v>
      </c>
      <c r="E15" s="109" t="s">
        <v>34</v>
      </c>
      <c r="F15" s="103" t="s">
        <v>35</v>
      </c>
      <c r="G15" s="104">
        <v>1500</v>
      </c>
      <c r="H15" s="104">
        <f t="shared" si="1"/>
        <v>1500</v>
      </c>
      <c r="I15" s="110">
        <v>1350</v>
      </c>
      <c r="J15" s="110">
        <v>150</v>
      </c>
      <c r="K15" s="104">
        <f>H15-49.033</f>
        <v>1450.9670000000001</v>
      </c>
      <c r="L15" s="104">
        <f>K15*0.9</f>
        <v>1305.8703</v>
      </c>
      <c r="M15" s="104">
        <f>K15*0.1</f>
        <v>145.09670000000003</v>
      </c>
      <c r="N15" s="106" t="s">
        <v>163</v>
      </c>
      <c r="O15" s="97"/>
      <c r="T15" s="72">
        <v>712.5</v>
      </c>
      <c r="U15" s="72">
        <v>570</v>
      </c>
      <c r="V15" s="72">
        <v>142.5</v>
      </c>
    </row>
    <row r="16" spans="1:217" s="72" customFormat="1" ht="38.25">
      <c r="A16" s="96">
        <v>6</v>
      </c>
      <c r="B16" s="120" t="s">
        <v>127</v>
      </c>
      <c r="C16" s="100" t="s">
        <v>121</v>
      </c>
      <c r="D16" s="111" t="s">
        <v>126</v>
      </c>
      <c r="E16" s="112" t="s">
        <v>39</v>
      </c>
      <c r="F16" s="103" t="s">
        <v>35</v>
      </c>
      <c r="G16" s="104">
        <v>5500</v>
      </c>
      <c r="H16" s="104">
        <f t="shared" si="1"/>
        <v>5500</v>
      </c>
      <c r="I16" s="110">
        <v>4950</v>
      </c>
      <c r="J16" s="110">
        <v>550</v>
      </c>
      <c r="K16" s="104">
        <f>H16-23.9</f>
        <v>5476.1</v>
      </c>
      <c r="L16" s="104">
        <f>K16*90%</f>
        <v>4928.4900000000007</v>
      </c>
      <c r="M16" s="104">
        <f>K16*10%</f>
        <v>547.61</v>
      </c>
      <c r="N16" s="106" t="s">
        <v>163</v>
      </c>
      <c r="O16" s="97"/>
      <c r="T16" s="72">
        <v>485.61200000000002</v>
      </c>
      <c r="U16" s="72">
        <v>437.05099999999999</v>
      </c>
      <c r="V16" s="72">
        <v>48.561</v>
      </c>
    </row>
    <row r="17" spans="1:22" s="72" customFormat="1" ht="35.25" customHeight="1">
      <c r="A17" s="96">
        <v>7</v>
      </c>
      <c r="B17" s="120" t="s">
        <v>128</v>
      </c>
      <c r="C17" s="100" t="s">
        <v>121</v>
      </c>
      <c r="D17" s="113" t="s">
        <v>125</v>
      </c>
      <c r="E17" s="96" t="s">
        <v>34</v>
      </c>
      <c r="F17" s="103" t="s">
        <v>35</v>
      </c>
      <c r="G17" s="104">
        <v>1000</v>
      </c>
      <c r="H17" s="104">
        <f t="shared" si="1"/>
        <v>1000</v>
      </c>
      <c r="I17" s="114">
        <v>900</v>
      </c>
      <c r="J17" s="114">
        <v>100</v>
      </c>
      <c r="K17" s="104">
        <f t="shared" ref="K17" si="3">L17+M17</f>
        <v>1000</v>
      </c>
      <c r="L17" s="114">
        <v>900</v>
      </c>
      <c r="M17" s="114">
        <v>100</v>
      </c>
      <c r="N17" s="106"/>
      <c r="T17" s="72">
        <f>T13+T14+T15+T16</f>
        <v>2689.5169999999998</v>
      </c>
      <c r="U17" s="72">
        <f t="shared" ref="U17:V17" si="4">U13+U14+U15+U16</f>
        <v>2242.8159999999998</v>
      </c>
      <c r="V17" s="72">
        <f t="shared" si="4"/>
        <v>446.70099999999996</v>
      </c>
    </row>
    <row r="18" spans="1:22" s="72" customFormat="1" ht="30" customHeight="1">
      <c r="A18" s="96">
        <v>8</v>
      </c>
      <c r="B18" s="120" t="s">
        <v>176</v>
      </c>
      <c r="C18" s="100" t="s">
        <v>121</v>
      </c>
      <c r="D18" s="121" t="s">
        <v>170</v>
      </c>
      <c r="E18" s="102" t="s">
        <v>34</v>
      </c>
      <c r="F18" s="103">
        <v>2025</v>
      </c>
      <c r="G18" s="105">
        <v>426.40499999999997</v>
      </c>
      <c r="H18" s="104">
        <v>0</v>
      </c>
      <c r="I18" s="114">
        <v>0</v>
      </c>
      <c r="J18" s="114">
        <v>0</v>
      </c>
      <c r="K18" s="105">
        <v>426.40499999999997</v>
      </c>
      <c r="L18" s="115">
        <v>383.76499999999999</v>
      </c>
      <c r="M18" s="115">
        <f>K18-L18</f>
        <v>42.639999999999986</v>
      </c>
      <c r="N18" s="106" t="s">
        <v>162</v>
      </c>
    </row>
    <row r="19" spans="1:22" s="79" customFormat="1" ht="31.5" customHeight="1">
      <c r="A19" s="95" t="s">
        <v>58</v>
      </c>
      <c r="B19" s="116" t="s">
        <v>59</v>
      </c>
      <c r="C19" s="117"/>
      <c r="D19" s="118"/>
      <c r="E19" s="117"/>
      <c r="F19" s="117"/>
      <c r="G19" s="119">
        <v>60378</v>
      </c>
      <c r="H19" s="119">
        <f>SUM(H20:H35)</f>
        <v>60378</v>
      </c>
      <c r="I19" s="119">
        <f>SUM(I20:I35)</f>
        <v>47703</v>
      </c>
      <c r="J19" s="119">
        <f>SUM(J20:J35)</f>
        <v>12675</v>
      </c>
      <c r="K19" s="119">
        <f t="shared" ref="K19:M19" si="5">SUM(K20:K35)</f>
        <v>60378</v>
      </c>
      <c r="L19" s="119">
        <f t="shared" si="5"/>
        <v>47703</v>
      </c>
      <c r="M19" s="119">
        <f t="shared" si="5"/>
        <v>12675</v>
      </c>
      <c r="N19" s="117"/>
    </row>
    <row r="20" spans="1:22" s="71" customFormat="1" ht="25.5">
      <c r="A20" s="84">
        <v>1</v>
      </c>
      <c r="B20" s="120" t="s">
        <v>62</v>
      </c>
      <c r="C20" s="100" t="s">
        <v>123</v>
      </c>
      <c r="D20" s="121" t="s">
        <v>150</v>
      </c>
      <c r="E20" s="85" t="s">
        <v>63</v>
      </c>
      <c r="F20" s="103" t="s">
        <v>35</v>
      </c>
      <c r="G20" s="122">
        <v>3000</v>
      </c>
      <c r="H20" s="81">
        <v>3000</v>
      </c>
      <c r="I20" s="82">
        <v>1800</v>
      </c>
      <c r="J20" s="82">
        <v>1200</v>
      </c>
      <c r="K20" s="81">
        <v>3000</v>
      </c>
      <c r="L20" s="82">
        <v>1800</v>
      </c>
      <c r="M20" s="82">
        <v>1200</v>
      </c>
      <c r="N20" s="123"/>
    </row>
    <row r="21" spans="1:22" s="71" customFormat="1" ht="52.5" customHeight="1">
      <c r="A21" s="84">
        <v>2</v>
      </c>
      <c r="B21" s="120" t="s">
        <v>64</v>
      </c>
      <c r="C21" s="100" t="s">
        <v>123</v>
      </c>
      <c r="D21" s="121" t="s">
        <v>65</v>
      </c>
      <c r="E21" s="85" t="s">
        <v>66</v>
      </c>
      <c r="F21" s="103" t="s">
        <v>35</v>
      </c>
      <c r="G21" s="122">
        <v>6750</v>
      </c>
      <c r="H21" s="81">
        <v>6750</v>
      </c>
      <c r="I21" s="82">
        <v>5400</v>
      </c>
      <c r="J21" s="82">
        <v>1350</v>
      </c>
      <c r="K21" s="131">
        <v>5685</v>
      </c>
      <c r="L21" s="131">
        <v>4548</v>
      </c>
      <c r="M21" s="131">
        <v>1137</v>
      </c>
      <c r="N21" s="93" t="s">
        <v>163</v>
      </c>
    </row>
    <row r="22" spans="1:22" s="71" customFormat="1" ht="33.75" customHeight="1">
      <c r="A22" s="84">
        <v>3</v>
      </c>
      <c r="B22" s="120" t="s">
        <v>67</v>
      </c>
      <c r="C22" s="100" t="s">
        <v>123</v>
      </c>
      <c r="D22" s="121" t="s">
        <v>68</v>
      </c>
      <c r="E22" s="85" t="s">
        <v>66</v>
      </c>
      <c r="F22" s="103" t="s">
        <v>35</v>
      </c>
      <c r="G22" s="122">
        <v>4450</v>
      </c>
      <c r="H22" s="81">
        <v>4450</v>
      </c>
      <c r="I22" s="82">
        <v>3560</v>
      </c>
      <c r="J22" s="82">
        <v>890</v>
      </c>
      <c r="K22" s="131">
        <v>3737.5</v>
      </c>
      <c r="L22" s="131">
        <v>2990</v>
      </c>
      <c r="M22" s="131">
        <v>747.5</v>
      </c>
      <c r="N22" s="93" t="s">
        <v>163</v>
      </c>
    </row>
    <row r="23" spans="1:22" s="71" customFormat="1" ht="25.5">
      <c r="A23" s="84">
        <v>4</v>
      </c>
      <c r="B23" s="83" t="s">
        <v>138</v>
      </c>
      <c r="C23" s="100" t="s">
        <v>123</v>
      </c>
      <c r="D23" s="85" t="s">
        <v>151</v>
      </c>
      <c r="E23" s="85" t="s">
        <v>61</v>
      </c>
      <c r="F23" s="103" t="s">
        <v>35</v>
      </c>
      <c r="G23" s="122">
        <v>1000</v>
      </c>
      <c r="H23" s="82">
        <v>1000</v>
      </c>
      <c r="I23" s="82">
        <v>800</v>
      </c>
      <c r="J23" s="82">
        <v>200</v>
      </c>
      <c r="K23" s="82">
        <v>1000</v>
      </c>
      <c r="L23" s="82">
        <v>800</v>
      </c>
      <c r="M23" s="82">
        <v>200</v>
      </c>
      <c r="N23" s="123"/>
    </row>
    <row r="24" spans="1:22" s="71" customFormat="1" ht="30.75" customHeight="1">
      <c r="A24" s="84">
        <v>5</v>
      </c>
      <c r="B24" s="83" t="s">
        <v>139</v>
      </c>
      <c r="C24" s="100" t="s">
        <v>123</v>
      </c>
      <c r="D24" s="85" t="s">
        <v>152</v>
      </c>
      <c r="E24" s="85" t="s">
        <v>63</v>
      </c>
      <c r="F24" s="103" t="s">
        <v>35</v>
      </c>
      <c r="G24" s="122">
        <v>700</v>
      </c>
      <c r="H24" s="82">
        <v>700</v>
      </c>
      <c r="I24" s="82">
        <v>560</v>
      </c>
      <c r="J24" s="82">
        <v>140</v>
      </c>
      <c r="K24" s="82">
        <v>700</v>
      </c>
      <c r="L24" s="82">
        <v>560</v>
      </c>
      <c r="M24" s="82">
        <v>140</v>
      </c>
      <c r="N24" s="123"/>
    </row>
    <row r="25" spans="1:22" s="71" customFormat="1" ht="25.5">
      <c r="A25" s="84">
        <v>6</v>
      </c>
      <c r="B25" s="124" t="s">
        <v>140</v>
      </c>
      <c r="C25" s="100" t="s">
        <v>123</v>
      </c>
      <c r="D25" s="84" t="s">
        <v>69</v>
      </c>
      <c r="E25" s="85" t="s">
        <v>63</v>
      </c>
      <c r="F25" s="103" t="s">
        <v>35</v>
      </c>
      <c r="G25" s="122">
        <v>1187</v>
      </c>
      <c r="H25" s="82">
        <v>1187</v>
      </c>
      <c r="I25" s="82">
        <v>950</v>
      </c>
      <c r="J25" s="82">
        <v>237</v>
      </c>
      <c r="K25" s="82">
        <v>1187</v>
      </c>
      <c r="L25" s="82">
        <v>950</v>
      </c>
      <c r="M25" s="82">
        <v>237</v>
      </c>
      <c r="N25" s="123"/>
    </row>
    <row r="26" spans="1:22" s="71" customFormat="1" ht="35.25" customHeight="1">
      <c r="A26" s="84">
        <v>7</v>
      </c>
      <c r="B26" s="124" t="s">
        <v>141</v>
      </c>
      <c r="C26" s="100" t="s">
        <v>123</v>
      </c>
      <c r="D26" s="84" t="s">
        <v>153</v>
      </c>
      <c r="E26" s="84" t="s">
        <v>161</v>
      </c>
      <c r="F26" s="103" t="s">
        <v>35</v>
      </c>
      <c r="G26" s="122">
        <v>3000</v>
      </c>
      <c r="H26" s="82">
        <v>3000</v>
      </c>
      <c r="I26" s="82">
        <v>2400</v>
      </c>
      <c r="J26" s="82">
        <v>600</v>
      </c>
      <c r="K26" s="82">
        <v>3000</v>
      </c>
      <c r="L26" s="82">
        <v>2400</v>
      </c>
      <c r="M26" s="82">
        <v>600</v>
      </c>
      <c r="N26" s="123"/>
    </row>
    <row r="27" spans="1:22" s="71" customFormat="1" ht="25.5">
      <c r="A27" s="84">
        <v>8</v>
      </c>
      <c r="B27" s="124" t="s">
        <v>142</v>
      </c>
      <c r="C27" s="100" t="s">
        <v>123</v>
      </c>
      <c r="D27" s="84" t="s">
        <v>154</v>
      </c>
      <c r="E27" s="84" t="s">
        <v>161</v>
      </c>
      <c r="F27" s="103" t="s">
        <v>35</v>
      </c>
      <c r="G27" s="122">
        <v>1840</v>
      </c>
      <c r="H27" s="82">
        <v>1840</v>
      </c>
      <c r="I27" s="82">
        <v>1472</v>
      </c>
      <c r="J27" s="82">
        <v>368</v>
      </c>
      <c r="K27" s="82">
        <v>1840</v>
      </c>
      <c r="L27" s="82">
        <v>1472</v>
      </c>
      <c r="M27" s="82">
        <v>368</v>
      </c>
      <c r="N27" s="123"/>
    </row>
    <row r="28" spans="1:22" s="71" customFormat="1" ht="21" customHeight="1">
      <c r="A28" s="84">
        <v>9</v>
      </c>
      <c r="B28" s="124" t="s">
        <v>143</v>
      </c>
      <c r="C28" s="100" t="s">
        <v>123</v>
      </c>
      <c r="D28" s="84" t="s">
        <v>155</v>
      </c>
      <c r="E28" s="84" t="s">
        <v>161</v>
      </c>
      <c r="F28" s="103" t="s">
        <v>35</v>
      </c>
      <c r="G28" s="122">
        <v>1071</v>
      </c>
      <c r="H28" s="82">
        <v>1071</v>
      </c>
      <c r="I28" s="82">
        <v>857</v>
      </c>
      <c r="J28" s="82">
        <v>214</v>
      </c>
      <c r="K28" s="82">
        <v>1071</v>
      </c>
      <c r="L28" s="82">
        <v>857</v>
      </c>
      <c r="M28" s="82">
        <v>214</v>
      </c>
      <c r="N28" s="123"/>
    </row>
    <row r="29" spans="1:22" s="71" customFormat="1" ht="31.5" customHeight="1">
      <c r="A29" s="84">
        <v>10</v>
      </c>
      <c r="B29" s="124" t="s">
        <v>165</v>
      </c>
      <c r="C29" s="100" t="s">
        <v>123</v>
      </c>
      <c r="D29" s="84" t="s">
        <v>168</v>
      </c>
      <c r="E29" s="85" t="s">
        <v>66</v>
      </c>
      <c r="F29" s="103">
        <v>2025</v>
      </c>
      <c r="G29" s="122">
        <v>1065</v>
      </c>
      <c r="H29" s="82">
        <v>0</v>
      </c>
      <c r="I29" s="82">
        <v>0</v>
      </c>
      <c r="J29" s="82">
        <v>0</v>
      </c>
      <c r="K29" s="82">
        <v>1065</v>
      </c>
      <c r="L29" s="82">
        <f>K29*0.8</f>
        <v>852</v>
      </c>
      <c r="M29" s="82">
        <f>K29*0.2</f>
        <v>213</v>
      </c>
      <c r="N29" s="125" t="s">
        <v>162</v>
      </c>
    </row>
    <row r="30" spans="1:22" s="71" customFormat="1" ht="31.5" customHeight="1">
      <c r="A30" s="84">
        <v>11</v>
      </c>
      <c r="B30" s="124" t="s">
        <v>167</v>
      </c>
      <c r="C30" s="100" t="s">
        <v>123</v>
      </c>
      <c r="D30" s="84" t="s">
        <v>169</v>
      </c>
      <c r="E30" s="85" t="s">
        <v>66</v>
      </c>
      <c r="F30" s="103">
        <v>2025</v>
      </c>
      <c r="G30" s="122">
        <v>712.5</v>
      </c>
      <c r="H30" s="82">
        <v>0</v>
      </c>
      <c r="I30" s="82">
        <v>0</v>
      </c>
      <c r="J30" s="82">
        <v>0</v>
      </c>
      <c r="K30" s="82">
        <v>712.5</v>
      </c>
      <c r="L30" s="82">
        <f>K30*0.8</f>
        <v>570</v>
      </c>
      <c r="M30" s="82">
        <f>K30*0.2</f>
        <v>142.5</v>
      </c>
      <c r="N30" s="125" t="s">
        <v>162</v>
      </c>
    </row>
    <row r="31" spans="1:22" s="71" customFormat="1" ht="51">
      <c r="A31" s="84">
        <v>12</v>
      </c>
      <c r="B31" s="124" t="s">
        <v>144</v>
      </c>
      <c r="C31" s="86" t="s">
        <v>145</v>
      </c>
      <c r="D31" s="86" t="s">
        <v>156</v>
      </c>
      <c r="E31" s="84" t="s">
        <v>161</v>
      </c>
      <c r="F31" s="103" t="s">
        <v>35</v>
      </c>
      <c r="G31" s="122">
        <v>4160</v>
      </c>
      <c r="H31" s="82">
        <v>8500</v>
      </c>
      <c r="I31" s="82">
        <f>H31*80%</f>
        <v>6800</v>
      </c>
      <c r="J31" s="82">
        <f>H31*20%</f>
        <v>1700</v>
      </c>
      <c r="K31" s="82">
        <v>4160</v>
      </c>
      <c r="L31" s="82">
        <f>K31*80%</f>
        <v>3328</v>
      </c>
      <c r="M31" s="82">
        <f>K31*20%</f>
        <v>832</v>
      </c>
      <c r="N31" s="123"/>
    </row>
    <row r="32" spans="1:22" s="71" customFormat="1" ht="63.75">
      <c r="A32" s="84">
        <v>13</v>
      </c>
      <c r="B32" s="124" t="s">
        <v>146</v>
      </c>
      <c r="C32" s="86" t="s">
        <v>145</v>
      </c>
      <c r="D32" s="86" t="s">
        <v>157</v>
      </c>
      <c r="E32" s="84" t="s">
        <v>161</v>
      </c>
      <c r="F32" s="103" t="s">
        <v>35</v>
      </c>
      <c r="G32" s="122">
        <v>8200</v>
      </c>
      <c r="H32" s="82">
        <v>8200</v>
      </c>
      <c r="I32" s="82">
        <f t="shared" ref="I32:I35" si="6">H32*80%</f>
        <v>6560</v>
      </c>
      <c r="J32" s="82">
        <f t="shared" ref="J32:J35" si="7">H32*20%</f>
        <v>1640</v>
      </c>
      <c r="K32" s="82">
        <v>8200</v>
      </c>
      <c r="L32" s="82">
        <f t="shared" ref="L32" si="8">K32*80%</f>
        <v>6560</v>
      </c>
      <c r="M32" s="82">
        <f t="shared" ref="M32" si="9">K32*20%</f>
        <v>1640</v>
      </c>
      <c r="N32" s="123"/>
    </row>
    <row r="33" spans="1:19" s="71" customFormat="1" ht="38.25">
      <c r="A33" s="84">
        <v>14</v>
      </c>
      <c r="B33" s="124" t="s">
        <v>147</v>
      </c>
      <c r="C33" s="86" t="s">
        <v>145</v>
      </c>
      <c r="D33" s="86" t="s">
        <v>158</v>
      </c>
      <c r="E33" s="84" t="s">
        <v>161</v>
      </c>
      <c r="F33" s="103" t="s">
        <v>35</v>
      </c>
      <c r="G33" s="122">
        <v>12000</v>
      </c>
      <c r="H33" s="82">
        <v>12000</v>
      </c>
      <c r="I33" s="82">
        <v>9600</v>
      </c>
      <c r="J33" s="82">
        <v>2400</v>
      </c>
      <c r="K33" s="82">
        <v>12000</v>
      </c>
      <c r="L33" s="82">
        <v>9600</v>
      </c>
      <c r="M33" s="82">
        <v>2400</v>
      </c>
      <c r="N33" s="123"/>
    </row>
    <row r="34" spans="1:19" s="71" customFormat="1" ht="38.25">
      <c r="A34" s="84">
        <v>15</v>
      </c>
      <c r="B34" s="124" t="s">
        <v>148</v>
      </c>
      <c r="C34" s="86" t="s">
        <v>145</v>
      </c>
      <c r="D34" s="86" t="s">
        <v>159</v>
      </c>
      <c r="E34" s="84" t="s">
        <v>161</v>
      </c>
      <c r="F34" s="103" t="s">
        <v>35</v>
      </c>
      <c r="G34" s="122">
        <v>3680</v>
      </c>
      <c r="H34" s="82">
        <v>3680</v>
      </c>
      <c r="I34" s="82">
        <f t="shared" si="6"/>
        <v>2944</v>
      </c>
      <c r="J34" s="82">
        <f t="shared" si="7"/>
        <v>736</v>
      </c>
      <c r="K34" s="82">
        <v>3680</v>
      </c>
      <c r="L34" s="82">
        <f t="shared" ref="L34:L35" si="10">K34*80%</f>
        <v>2944</v>
      </c>
      <c r="M34" s="82">
        <f t="shared" ref="M34:M35" si="11">K34*20%</f>
        <v>736</v>
      </c>
      <c r="N34" s="123"/>
    </row>
    <row r="35" spans="1:19" s="71" customFormat="1" ht="76.5">
      <c r="A35" s="84">
        <v>16</v>
      </c>
      <c r="B35" s="124" t="s">
        <v>149</v>
      </c>
      <c r="C35" s="86" t="s">
        <v>145</v>
      </c>
      <c r="D35" s="86" t="s">
        <v>160</v>
      </c>
      <c r="E35" s="84" t="s">
        <v>161</v>
      </c>
      <c r="F35" s="103" t="s">
        <v>35</v>
      </c>
      <c r="G35" s="122">
        <v>5000</v>
      </c>
      <c r="H35" s="82">
        <v>5000</v>
      </c>
      <c r="I35" s="82">
        <f t="shared" si="6"/>
        <v>4000</v>
      </c>
      <c r="J35" s="82">
        <f t="shared" si="7"/>
        <v>1000</v>
      </c>
      <c r="K35" s="82">
        <v>9340</v>
      </c>
      <c r="L35" s="82">
        <f t="shared" si="10"/>
        <v>7472</v>
      </c>
      <c r="M35" s="82">
        <f t="shared" si="11"/>
        <v>1868</v>
      </c>
      <c r="N35" s="123"/>
    </row>
    <row r="36" spans="1:19" s="79" customFormat="1" ht="21.75" customHeight="1">
      <c r="A36" s="95" t="s">
        <v>70</v>
      </c>
      <c r="B36" s="116" t="s">
        <v>71</v>
      </c>
      <c r="C36" s="117"/>
      <c r="D36" s="118"/>
      <c r="E36" s="117"/>
      <c r="F36" s="117"/>
      <c r="G36" s="119">
        <f>SUM(G37:G60)</f>
        <v>27485.612000000001</v>
      </c>
      <c r="H36" s="119">
        <f>SUM(H37:H60)</f>
        <v>27000</v>
      </c>
      <c r="I36" s="119">
        <f t="shared" ref="I36:J36" si="12">SUM(I37:I59)</f>
        <v>23700</v>
      </c>
      <c r="J36" s="119">
        <f t="shared" si="12"/>
        <v>3300</v>
      </c>
      <c r="K36" s="126">
        <f>SUM(K37:K60)</f>
        <v>27000</v>
      </c>
      <c r="L36" s="126">
        <f t="shared" ref="L36:M36" si="13">SUM(L37:L60)</f>
        <v>23699.999799999998</v>
      </c>
      <c r="M36" s="126">
        <f t="shared" si="13"/>
        <v>3300.0001999999999</v>
      </c>
      <c r="N36" s="117"/>
      <c r="Q36" s="90">
        <f>H36-K36</f>
        <v>0</v>
      </c>
      <c r="R36" s="90">
        <f>I36-L36</f>
        <v>2.0000000222353265E-4</v>
      </c>
      <c r="S36" s="90">
        <f>J36-M36</f>
        <v>-1.9999999994979589E-4</v>
      </c>
    </row>
    <row r="37" spans="1:19" s="72" customFormat="1" ht="25.5">
      <c r="A37" s="96">
        <v>1</v>
      </c>
      <c r="B37" s="120" t="s">
        <v>72</v>
      </c>
      <c r="C37" s="100" t="s">
        <v>122</v>
      </c>
      <c r="D37" s="113" t="s">
        <v>73</v>
      </c>
      <c r="E37" s="85" t="s">
        <v>74</v>
      </c>
      <c r="F37" s="103" t="s">
        <v>75</v>
      </c>
      <c r="G37" s="104">
        <v>1000</v>
      </c>
      <c r="H37" s="104">
        <f t="shared" ref="H37:H59" si="14">I37+J37</f>
        <v>1000</v>
      </c>
      <c r="I37" s="114">
        <v>900</v>
      </c>
      <c r="J37" s="114">
        <v>100</v>
      </c>
      <c r="K37" s="105">
        <f t="shared" ref="K37:K40" si="15">L37+M37</f>
        <v>1000</v>
      </c>
      <c r="L37" s="115">
        <v>900</v>
      </c>
      <c r="M37" s="115">
        <v>100</v>
      </c>
      <c r="N37" s="85"/>
    </row>
    <row r="38" spans="1:19" s="72" customFormat="1" ht="25.5">
      <c r="A38" s="96">
        <v>2</v>
      </c>
      <c r="B38" s="120" t="s">
        <v>76</v>
      </c>
      <c r="C38" s="100" t="s">
        <v>122</v>
      </c>
      <c r="D38" s="113" t="s">
        <v>77</v>
      </c>
      <c r="E38" s="85" t="s">
        <v>78</v>
      </c>
      <c r="F38" s="103" t="s">
        <v>75</v>
      </c>
      <c r="G38" s="104">
        <v>750</v>
      </c>
      <c r="H38" s="104">
        <f t="shared" si="14"/>
        <v>750</v>
      </c>
      <c r="I38" s="114">
        <v>675</v>
      </c>
      <c r="J38" s="114">
        <v>75</v>
      </c>
      <c r="K38" s="105">
        <f t="shared" si="15"/>
        <v>750</v>
      </c>
      <c r="L38" s="115">
        <v>675</v>
      </c>
      <c r="M38" s="115">
        <v>75</v>
      </c>
      <c r="N38" s="85"/>
    </row>
    <row r="39" spans="1:19" s="72" customFormat="1" ht="38.25">
      <c r="A39" s="96">
        <v>3</v>
      </c>
      <c r="B39" s="120" t="s">
        <v>79</v>
      </c>
      <c r="C39" s="100" t="s">
        <v>122</v>
      </c>
      <c r="D39" s="113" t="s">
        <v>80</v>
      </c>
      <c r="E39" s="85" t="s">
        <v>81</v>
      </c>
      <c r="F39" s="103" t="s">
        <v>75</v>
      </c>
      <c r="G39" s="104">
        <v>1150</v>
      </c>
      <c r="H39" s="104">
        <f t="shared" si="14"/>
        <v>1150</v>
      </c>
      <c r="I39" s="114">
        <v>1035</v>
      </c>
      <c r="J39" s="114">
        <v>115</v>
      </c>
      <c r="K39" s="105">
        <f t="shared" si="15"/>
        <v>1150</v>
      </c>
      <c r="L39" s="115">
        <v>1035</v>
      </c>
      <c r="M39" s="115">
        <v>115</v>
      </c>
      <c r="N39" s="85"/>
    </row>
    <row r="40" spans="1:19" s="72" customFormat="1" ht="25.5">
      <c r="A40" s="96">
        <v>4</v>
      </c>
      <c r="B40" s="120" t="s">
        <v>82</v>
      </c>
      <c r="C40" s="100" t="s">
        <v>122</v>
      </c>
      <c r="D40" s="113" t="s">
        <v>130</v>
      </c>
      <c r="E40" s="85" t="s">
        <v>83</v>
      </c>
      <c r="F40" s="103" t="s">
        <v>75</v>
      </c>
      <c r="G40" s="104">
        <v>1100</v>
      </c>
      <c r="H40" s="104">
        <f t="shared" si="14"/>
        <v>1100</v>
      </c>
      <c r="I40" s="114">
        <v>990</v>
      </c>
      <c r="J40" s="114">
        <v>110</v>
      </c>
      <c r="K40" s="105">
        <f t="shared" si="15"/>
        <v>1100</v>
      </c>
      <c r="L40" s="115">
        <v>990</v>
      </c>
      <c r="M40" s="115">
        <v>110</v>
      </c>
      <c r="N40" s="85"/>
    </row>
    <row r="41" spans="1:19" s="72" customFormat="1" ht="25.5">
      <c r="A41" s="96">
        <v>5</v>
      </c>
      <c r="B41" s="183" t="s">
        <v>84</v>
      </c>
      <c r="C41" s="100" t="s">
        <v>122</v>
      </c>
      <c r="D41" s="127" t="s">
        <v>85</v>
      </c>
      <c r="E41" s="85" t="s">
        <v>86</v>
      </c>
      <c r="F41" s="103" t="s">
        <v>75</v>
      </c>
      <c r="G41" s="104">
        <v>2600</v>
      </c>
      <c r="H41" s="104">
        <f t="shared" si="14"/>
        <v>2600</v>
      </c>
      <c r="I41" s="128">
        <v>2340</v>
      </c>
      <c r="J41" s="128">
        <v>260</v>
      </c>
      <c r="K41" s="105">
        <f>H41-111.248</f>
        <v>2488.752</v>
      </c>
      <c r="L41" s="105">
        <f>K41*0.9</f>
        <v>2239.8768</v>
      </c>
      <c r="M41" s="105">
        <f>K41*0.1</f>
        <v>248.87520000000001</v>
      </c>
      <c r="N41" s="129" t="s">
        <v>163</v>
      </c>
      <c r="P41" s="87"/>
    </row>
    <row r="42" spans="1:19" s="72" customFormat="1" ht="23.25" customHeight="1">
      <c r="A42" s="96">
        <v>6</v>
      </c>
      <c r="B42" s="184" t="s">
        <v>87</v>
      </c>
      <c r="C42" s="100" t="s">
        <v>122</v>
      </c>
      <c r="D42" s="127" t="s">
        <v>88</v>
      </c>
      <c r="E42" s="85" t="s">
        <v>89</v>
      </c>
      <c r="F42" s="103" t="s">
        <v>75</v>
      </c>
      <c r="G42" s="104">
        <v>1000</v>
      </c>
      <c r="H42" s="104">
        <f t="shared" si="14"/>
        <v>1000</v>
      </c>
      <c r="I42" s="128">
        <v>900</v>
      </c>
      <c r="J42" s="128">
        <v>100</v>
      </c>
      <c r="K42" s="105">
        <f t="shared" ref="K42:K48" si="16">L42+M42</f>
        <v>1000</v>
      </c>
      <c r="L42" s="130">
        <v>900</v>
      </c>
      <c r="M42" s="130">
        <v>100</v>
      </c>
      <c r="N42" s="85"/>
    </row>
    <row r="43" spans="1:19" s="72" customFormat="1" ht="38.25">
      <c r="A43" s="96">
        <v>7</v>
      </c>
      <c r="B43" s="184" t="s">
        <v>90</v>
      </c>
      <c r="C43" s="100" t="s">
        <v>122</v>
      </c>
      <c r="D43" s="127" t="s">
        <v>91</v>
      </c>
      <c r="E43" s="85" t="s">
        <v>83</v>
      </c>
      <c r="F43" s="103" t="s">
        <v>75</v>
      </c>
      <c r="G43" s="104">
        <v>700</v>
      </c>
      <c r="H43" s="104">
        <f t="shared" si="14"/>
        <v>700</v>
      </c>
      <c r="I43" s="128">
        <v>630</v>
      </c>
      <c r="J43" s="128">
        <v>70</v>
      </c>
      <c r="K43" s="105">
        <f t="shared" si="16"/>
        <v>700</v>
      </c>
      <c r="L43" s="130">
        <v>630</v>
      </c>
      <c r="M43" s="130">
        <v>70</v>
      </c>
      <c r="N43" s="85"/>
    </row>
    <row r="44" spans="1:19" s="72" customFormat="1" ht="18" customHeight="1">
      <c r="A44" s="96">
        <v>8</v>
      </c>
      <c r="B44" s="184" t="s">
        <v>92</v>
      </c>
      <c r="C44" s="100" t="s">
        <v>122</v>
      </c>
      <c r="D44" s="127" t="s">
        <v>93</v>
      </c>
      <c r="E44" s="85" t="s">
        <v>89</v>
      </c>
      <c r="F44" s="103" t="s">
        <v>75</v>
      </c>
      <c r="G44" s="104">
        <v>500</v>
      </c>
      <c r="H44" s="104">
        <f t="shared" si="14"/>
        <v>500</v>
      </c>
      <c r="I44" s="128">
        <v>450</v>
      </c>
      <c r="J44" s="128">
        <v>50</v>
      </c>
      <c r="K44" s="105">
        <f t="shared" si="16"/>
        <v>500</v>
      </c>
      <c r="L44" s="130">
        <v>450</v>
      </c>
      <c r="M44" s="130">
        <v>50</v>
      </c>
      <c r="N44" s="85"/>
    </row>
    <row r="45" spans="1:19" s="72" customFormat="1" ht="28.5" customHeight="1">
      <c r="A45" s="96">
        <v>9</v>
      </c>
      <c r="B45" s="184" t="s">
        <v>94</v>
      </c>
      <c r="C45" s="100" t="s">
        <v>122</v>
      </c>
      <c r="D45" s="127" t="s">
        <v>95</v>
      </c>
      <c r="E45" s="85" t="s">
        <v>74</v>
      </c>
      <c r="F45" s="103" t="s">
        <v>75</v>
      </c>
      <c r="G45" s="104">
        <v>600</v>
      </c>
      <c r="H45" s="104">
        <f t="shared" si="14"/>
        <v>600</v>
      </c>
      <c r="I45" s="128">
        <v>540</v>
      </c>
      <c r="J45" s="128">
        <v>60</v>
      </c>
      <c r="K45" s="105">
        <f t="shared" si="16"/>
        <v>600</v>
      </c>
      <c r="L45" s="130">
        <v>540</v>
      </c>
      <c r="M45" s="130">
        <v>60</v>
      </c>
      <c r="N45" s="85"/>
    </row>
    <row r="46" spans="1:19" s="72" customFormat="1" ht="18.75" customHeight="1">
      <c r="A46" s="96">
        <v>10</v>
      </c>
      <c r="B46" s="184" t="s">
        <v>96</v>
      </c>
      <c r="C46" s="100" t="s">
        <v>122</v>
      </c>
      <c r="D46" s="127" t="s">
        <v>97</v>
      </c>
      <c r="E46" s="85" t="s">
        <v>89</v>
      </c>
      <c r="F46" s="103" t="s">
        <v>75</v>
      </c>
      <c r="G46" s="104">
        <v>500</v>
      </c>
      <c r="H46" s="104">
        <f t="shared" si="14"/>
        <v>500</v>
      </c>
      <c r="I46" s="128">
        <v>450</v>
      </c>
      <c r="J46" s="128">
        <v>50</v>
      </c>
      <c r="K46" s="105">
        <f t="shared" si="16"/>
        <v>500</v>
      </c>
      <c r="L46" s="130">
        <v>450</v>
      </c>
      <c r="M46" s="130">
        <v>50</v>
      </c>
      <c r="N46" s="85"/>
    </row>
    <row r="47" spans="1:19" s="72" customFormat="1" ht="30.75" customHeight="1">
      <c r="A47" s="96">
        <v>11</v>
      </c>
      <c r="B47" s="184" t="s">
        <v>98</v>
      </c>
      <c r="C47" s="100" t="s">
        <v>122</v>
      </c>
      <c r="D47" s="127" t="s">
        <v>99</v>
      </c>
      <c r="E47" s="85" t="s">
        <v>100</v>
      </c>
      <c r="F47" s="103" t="s">
        <v>75</v>
      </c>
      <c r="G47" s="104">
        <v>600</v>
      </c>
      <c r="H47" s="104">
        <f t="shared" si="14"/>
        <v>600</v>
      </c>
      <c r="I47" s="128">
        <v>540</v>
      </c>
      <c r="J47" s="128">
        <v>60</v>
      </c>
      <c r="K47" s="105">
        <f t="shared" si="16"/>
        <v>600</v>
      </c>
      <c r="L47" s="130">
        <v>540</v>
      </c>
      <c r="M47" s="130">
        <v>60</v>
      </c>
      <c r="N47" s="85"/>
    </row>
    <row r="48" spans="1:19" s="72" customFormat="1" ht="44.25" customHeight="1">
      <c r="A48" s="96">
        <v>12</v>
      </c>
      <c r="B48" s="184" t="s">
        <v>101</v>
      </c>
      <c r="C48" s="100" t="s">
        <v>122</v>
      </c>
      <c r="D48" s="127" t="s">
        <v>102</v>
      </c>
      <c r="E48" s="85" t="s">
        <v>83</v>
      </c>
      <c r="F48" s="103" t="s">
        <v>75</v>
      </c>
      <c r="G48" s="104">
        <v>300</v>
      </c>
      <c r="H48" s="104">
        <f t="shared" si="14"/>
        <v>300</v>
      </c>
      <c r="I48" s="128">
        <v>270</v>
      </c>
      <c r="J48" s="128">
        <v>30</v>
      </c>
      <c r="K48" s="105">
        <f t="shared" si="16"/>
        <v>300</v>
      </c>
      <c r="L48" s="130">
        <v>270</v>
      </c>
      <c r="M48" s="130">
        <v>30</v>
      </c>
      <c r="N48" s="85"/>
    </row>
    <row r="49" spans="1:16" s="72" customFormat="1" ht="25.5">
      <c r="A49" s="96">
        <v>13</v>
      </c>
      <c r="B49" s="183" t="s">
        <v>103</v>
      </c>
      <c r="C49" s="100" t="s">
        <v>122</v>
      </c>
      <c r="D49" s="127" t="s">
        <v>104</v>
      </c>
      <c r="E49" s="85" t="s">
        <v>89</v>
      </c>
      <c r="F49" s="103" t="s">
        <v>75</v>
      </c>
      <c r="G49" s="104">
        <v>1900</v>
      </c>
      <c r="H49" s="104">
        <f t="shared" si="14"/>
        <v>1900</v>
      </c>
      <c r="I49" s="128">
        <v>1710</v>
      </c>
      <c r="J49" s="128">
        <v>190</v>
      </c>
      <c r="K49" s="105">
        <f>H49-79.83</f>
        <v>1820.17</v>
      </c>
      <c r="L49" s="105">
        <v>1638.153</v>
      </c>
      <c r="M49" s="105">
        <v>182.017</v>
      </c>
      <c r="N49" s="85" t="s">
        <v>163</v>
      </c>
      <c r="P49" s="89"/>
    </row>
    <row r="50" spans="1:16" s="72" customFormat="1" ht="25.5">
      <c r="A50" s="96">
        <v>14</v>
      </c>
      <c r="B50" s="183" t="s">
        <v>105</v>
      </c>
      <c r="C50" s="100" t="s">
        <v>122</v>
      </c>
      <c r="D50" s="127" t="s">
        <v>106</v>
      </c>
      <c r="E50" s="85" t="s">
        <v>107</v>
      </c>
      <c r="F50" s="103" t="s">
        <v>75</v>
      </c>
      <c r="G50" s="104">
        <v>3000</v>
      </c>
      <c r="H50" s="104">
        <f t="shared" si="14"/>
        <v>3000</v>
      </c>
      <c r="I50" s="128">
        <v>2700</v>
      </c>
      <c r="J50" s="128">
        <v>300</v>
      </c>
      <c r="K50" s="105">
        <f>H50-177.293</f>
        <v>2822.7069999999999</v>
      </c>
      <c r="L50" s="105">
        <v>2540.4360000000001</v>
      </c>
      <c r="M50" s="105">
        <v>282.27100000000002</v>
      </c>
      <c r="N50" s="85" t="s">
        <v>163</v>
      </c>
    </row>
    <row r="51" spans="1:16" s="72" customFormat="1" ht="25.5">
      <c r="A51" s="96">
        <v>15</v>
      </c>
      <c r="B51" s="183" t="s">
        <v>108</v>
      </c>
      <c r="C51" s="100" t="s">
        <v>122</v>
      </c>
      <c r="D51" s="127" t="s">
        <v>109</v>
      </c>
      <c r="E51" s="85" t="s">
        <v>74</v>
      </c>
      <c r="F51" s="103" t="s">
        <v>75</v>
      </c>
      <c r="G51" s="104">
        <v>2000</v>
      </c>
      <c r="H51" s="104">
        <f t="shared" si="14"/>
        <v>2000</v>
      </c>
      <c r="I51" s="128">
        <v>1800</v>
      </c>
      <c r="J51" s="128">
        <v>200</v>
      </c>
      <c r="K51" s="105">
        <f>H51-117.241</f>
        <v>1882.759</v>
      </c>
      <c r="L51" s="105">
        <v>1694.4829999999999</v>
      </c>
      <c r="M51" s="105">
        <v>188.27600000000001</v>
      </c>
      <c r="N51" s="85" t="s">
        <v>163</v>
      </c>
    </row>
    <row r="52" spans="1:16" s="72" customFormat="1" ht="25.5">
      <c r="A52" s="96">
        <v>16</v>
      </c>
      <c r="B52" s="184" t="s">
        <v>110</v>
      </c>
      <c r="C52" s="100" t="s">
        <v>122</v>
      </c>
      <c r="D52" s="127" t="s">
        <v>111</v>
      </c>
      <c r="E52" s="85" t="s">
        <v>83</v>
      </c>
      <c r="F52" s="103" t="s">
        <v>75</v>
      </c>
      <c r="G52" s="104">
        <v>250</v>
      </c>
      <c r="H52" s="104">
        <f t="shared" si="14"/>
        <v>250</v>
      </c>
      <c r="I52" s="128">
        <v>225</v>
      </c>
      <c r="J52" s="128">
        <v>25</v>
      </c>
      <c r="K52" s="105">
        <f t="shared" ref="K52:K59" si="17">L52+M52</f>
        <v>250</v>
      </c>
      <c r="L52" s="130">
        <v>225</v>
      </c>
      <c r="M52" s="130">
        <v>25</v>
      </c>
      <c r="N52" s="129"/>
    </row>
    <row r="53" spans="1:16" s="72" customFormat="1" ht="25.5">
      <c r="A53" s="96">
        <v>17</v>
      </c>
      <c r="B53" s="184" t="s">
        <v>112</v>
      </c>
      <c r="C53" s="100" t="s">
        <v>122</v>
      </c>
      <c r="D53" s="127" t="s">
        <v>131</v>
      </c>
      <c r="E53" s="85" t="s">
        <v>74</v>
      </c>
      <c r="F53" s="103" t="s">
        <v>75</v>
      </c>
      <c r="G53" s="104">
        <v>650</v>
      </c>
      <c r="H53" s="104">
        <f t="shared" si="14"/>
        <v>650</v>
      </c>
      <c r="I53" s="128">
        <v>585</v>
      </c>
      <c r="J53" s="128">
        <v>65</v>
      </c>
      <c r="K53" s="105">
        <f t="shared" si="17"/>
        <v>650</v>
      </c>
      <c r="L53" s="130">
        <v>585</v>
      </c>
      <c r="M53" s="130">
        <v>65</v>
      </c>
      <c r="N53" s="129"/>
    </row>
    <row r="54" spans="1:16" s="72" customFormat="1" ht="108" customHeight="1">
      <c r="A54" s="96">
        <v>18</v>
      </c>
      <c r="B54" s="120" t="s">
        <v>132</v>
      </c>
      <c r="C54" s="100" t="s">
        <v>122</v>
      </c>
      <c r="D54" s="113" t="s">
        <v>113</v>
      </c>
      <c r="E54" s="85" t="s">
        <v>74</v>
      </c>
      <c r="F54" s="103" t="s">
        <v>75</v>
      </c>
      <c r="G54" s="104">
        <v>1200</v>
      </c>
      <c r="H54" s="104">
        <f t="shared" si="14"/>
        <v>1200</v>
      </c>
      <c r="I54" s="114">
        <v>1080</v>
      </c>
      <c r="J54" s="114">
        <v>120</v>
      </c>
      <c r="K54" s="105">
        <f t="shared" si="17"/>
        <v>1200</v>
      </c>
      <c r="L54" s="115">
        <v>1080</v>
      </c>
      <c r="M54" s="115">
        <v>120</v>
      </c>
      <c r="N54" s="85"/>
    </row>
    <row r="55" spans="1:16" s="72" customFormat="1" ht="140.25">
      <c r="A55" s="96">
        <v>19</v>
      </c>
      <c r="B55" s="120" t="s">
        <v>133</v>
      </c>
      <c r="C55" s="100" t="s">
        <v>122</v>
      </c>
      <c r="D55" s="113" t="s">
        <v>114</v>
      </c>
      <c r="E55" s="85" t="s">
        <v>74</v>
      </c>
      <c r="F55" s="103" t="s">
        <v>75</v>
      </c>
      <c r="G55" s="104">
        <v>1200</v>
      </c>
      <c r="H55" s="104">
        <f t="shared" si="14"/>
        <v>1200</v>
      </c>
      <c r="I55" s="114">
        <v>1080</v>
      </c>
      <c r="J55" s="114">
        <v>120</v>
      </c>
      <c r="K55" s="105">
        <f t="shared" si="17"/>
        <v>1200</v>
      </c>
      <c r="L55" s="115">
        <v>1080</v>
      </c>
      <c r="M55" s="115">
        <v>120</v>
      </c>
      <c r="N55" s="85"/>
    </row>
    <row r="56" spans="1:16" s="72" customFormat="1" ht="51">
      <c r="A56" s="96">
        <v>20</v>
      </c>
      <c r="B56" s="120" t="s">
        <v>115</v>
      </c>
      <c r="C56" s="100" t="s">
        <v>122</v>
      </c>
      <c r="D56" s="113" t="s">
        <v>116</v>
      </c>
      <c r="E56" s="85" t="s">
        <v>74</v>
      </c>
      <c r="F56" s="103" t="s">
        <v>75</v>
      </c>
      <c r="G56" s="104">
        <v>2000</v>
      </c>
      <c r="H56" s="104">
        <f t="shared" si="14"/>
        <v>2000</v>
      </c>
      <c r="I56" s="114">
        <v>1800</v>
      </c>
      <c r="J56" s="114">
        <v>200</v>
      </c>
      <c r="K56" s="105">
        <f t="shared" si="17"/>
        <v>2000</v>
      </c>
      <c r="L56" s="115">
        <v>1800</v>
      </c>
      <c r="M56" s="115">
        <v>200</v>
      </c>
      <c r="N56" s="85"/>
    </row>
    <row r="57" spans="1:16" s="72" customFormat="1" ht="76.5">
      <c r="A57" s="96">
        <v>21</v>
      </c>
      <c r="B57" s="120" t="s">
        <v>117</v>
      </c>
      <c r="C57" s="100" t="s">
        <v>122</v>
      </c>
      <c r="D57" s="113" t="s">
        <v>118</v>
      </c>
      <c r="E57" s="85" t="s">
        <v>83</v>
      </c>
      <c r="F57" s="103" t="s">
        <v>75</v>
      </c>
      <c r="G57" s="104">
        <v>400</v>
      </c>
      <c r="H57" s="104">
        <f t="shared" si="14"/>
        <v>400</v>
      </c>
      <c r="I57" s="114">
        <v>360</v>
      </c>
      <c r="J57" s="114">
        <v>40</v>
      </c>
      <c r="K57" s="105">
        <f t="shared" si="17"/>
        <v>400</v>
      </c>
      <c r="L57" s="115">
        <v>360</v>
      </c>
      <c r="M57" s="115">
        <v>40</v>
      </c>
      <c r="N57" s="85"/>
    </row>
    <row r="58" spans="1:16" s="72" customFormat="1" ht="63.75">
      <c r="A58" s="96">
        <v>22</v>
      </c>
      <c r="B58" s="120" t="s">
        <v>134</v>
      </c>
      <c r="C58" s="100" t="s">
        <v>122</v>
      </c>
      <c r="D58" s="113" t="s">
        <v>119</v>
      </c>
      <c r="E58" s="85" t="s">
        <v>78</v>
      </c>
      <c r="F58" s="103" t="s">
        <v>75</v>
      </c>
      <c r="G58" s="104">
        <v>600</v>
      </c>
      <c r="H58" s="104">
        <f t="shared" si="14"/>
        <v>600</v>
      </c>
      <c r="I58" s="114">
        <v>540</v>
      </c>
      <c r="J58" s="114">
        <v>60</v>
      </c>
      <c r="K58" s="105">
        <f t="shared" si="17"/>
        <v>600</v>
      </c>
      <c r="L58" s="115">
        <v>540</v>
      </c>
      <c r="M58" s="115">
        <v>60</v>
      </c>
      <c r="N58" s="85"/>
    </row>
    <row r="59" spans="1:16" s="72" customFormat="1" ht="30" customHeight="1">
      <c r="A59" s="96">
        <v>23</v>
      </c>
      <c r="B59" s="120" t="s">
        <v>129</v>
      </c>
      <c r="C59" s="100" t="s">
        <v>122</v>
      </c>
      <c r="D59" s="113" t="s">
        <v>120</v>
      </c>
      <c r="E59" s="85" t="s">
        <v>78</v>
      </c>
      <c r="F59" s="103" t="s">
        <v>75</v>
      </c>
      <c r="G59" s="104">
        <v>3000</v>
      </c>
      <c r="H59" s="104">
        <f t="shared" si="14"/>
        <v>3000</v>
      </c>
      <c r="I59" s="114">
        <v>2100</v>
      </c>
      <c r="J59" s="114">
        <v>900</v>
      </c>
      <c r="K59" s="105">
        <f t="shared" si="17"/>
        <v>3000</v>
      </c>
      <c r="L59" s="115">
        <v>2100</v>
      </c>
      <c r="M59" s="115">
        <v>900</v>
      </c>
      <c r="N59" s="85"/>
    </row>
    <row r="60" spans="1:16" s="72" customFormat="1" ht="57" customHeight="1">
      <c r="A60" s="96">
        <v>24</v>
      </c>
      <c r="B60" s="120" t="s">
        <v>164</v>
      </c>
      <c r="C60" s="100" t="s">
        <v>122</v>
      </c>
      <c r="D60" s="113" t="s">
        <v>172</v>
      </c>
      <c r="E60" s="85" t="s">
        <v>74</v>
      </c>
      <c r="F60" s="103">
        <v>2025</v>
      </c>
      <c r="G60" s="105">
        <f>K60</f>
        <v>485.61200000000002</v>
      </c>
      <c r="H60" s="104">
        <v>0</v>
      </c>
      <c r="I60" s="114">
        <v>0</v>
      </c>
      <c r="J60" s="114">
        <v>0</v>
      </c>
      <c r="K60" s="105">
        <v>485.61200000000002</v>
      </c>
      <c r="L60" s="115">
        <v>437.05099999999999</v>
      </c>
      <c r="M60" s="115">
        <v>48.561</v>
      </c>
      <c r="N60" s="85" t="s">
        <v>162</v>
      </c>
    </row>
    <row r="61" spans="1:16" s="79" customFormat="1" ht="21" customHeight="1">
      <c r="A61" s="132" t="s">
        <v>135</v>
      </c>
      <c r="B61" s="133"/>
      <c r="C61" s="133"/>
      <c r="D61" s="133"/>
      <c r="E61" s="133"/>
      <c r="F61" s="134"/>
      <c r="G61" s="119">
        <f t="shared" ref="G61:M61" si="18">G10+G19+G36</f>
        <v>100340.01699999999</v>
      </c>
      <c r="H61" s="119">
        <f t="shared" si="18"/>
        <v>99428</v>
      </c>
      <c r="I61" s="119">
        <f t="shared" si="18"/>
        <v>82248</v>
      </c>
      <c r="J61" s="119">
        <f t="shared" si="18"/>
        <v>17180</v>
      </c>
      <c r="K61" s="126">
        <f t="shared" si="18"/>
        <v>99428</v>
      </c>
      <c r="L61" s="126">
        <f t="shared" si="18"/>
        <v>82248.000100000005</v>
      </c>
      <c r="M61" s="126">
        <f t="shared" si="18"/>
        <v>17179.999899999999</v>
      </c>
      <c r="N61" s="117"/>
    </row>
    <row r="62" spans="1:16" ht="15.75">
      <c r="B62" s="68"/>
      <c r="C62" s="68"/>
      <c r="D62" s="70"/>
      <c r="E62" s="68"/>
      <c r="F62" s="68"/>
      <c r="G62" s="68"/>
      <c r="H62" s="69"/>
      <c r="I62" s="69"/>
      <c r="J62" s="69"/>
      <c r="K62" s="69"/>
      <c r="L62" s="69"/>
      <c r="M62" s="69"/>
    </row>
    <row r="65" spans="12:13">
      <c r="L65" s="92"/>
      <c r="M65" s="92"/>
    </row>
    <row r="66" spans="12:13">
      <c r="M66" s="92"/>
    </row>
  </sheetData>
  <autoFilter ref="A10:WUO10"/>
  <mergeCells count="33">
    <mergeCell ref="L5:N5"/>
    <mergeCell ref="A3:N3"/>
    <mergeCell ref="DZ1:FG1"/>
    <mergeCell ref="FH1:GO1"/>
    <mergeCell ref="A1:N1"/>
    <mergeCell ref="GP1:HI1"/>
    <mergeCell ref="O2:AA2"/>
    <mergeCell ref="AB2:BI2"/>
    <mergeCell ref="BJ2:CQ2"/>
    <mergeCell ref="CR2:DY2"/>
    <mergeCell ref="DZ2:FG2"/>
    <mergeCell ref="FH2:GO2"/>
    <mergeCell ref="GP2:HI2"/>
    <mergeCell ref="O1:AA1"/>
    <mergeCell ref="AB1:BI1"/>
    <mergeCell ref="BJ1:CQ1"/>
    <mergeCell ref="CR1:DY1"/>
    <mergeCell ref="A61:F61"/>
    <mergeCell ref="K6:M7"/>
    <mergeCell ref="K8:K9"/>
    <mergeCell ref="L8:M8"/>
    <mergeCell ref="A2:N2"/>
    <mergeCell ref="E6:E9"/>
    <mergeCell ref="G6:G9"/>
    <mergeCell ref="F6:F9"/>
    <mergeCell ref="N6:N9"/>
    <mergeCell ref="H6:J7"/>
    <mergeCell ref="I8:J8"/>
    <mergeCell ref="A6:A9"/>
    <mergeCell ref="B6:B9"/>
    <mergeCell ref="H8:H9"/>
    <mergeCell ref="C6:C9"/>
    <mergeCell ref="D6:D9"/>
  </mergeCells>
  <pageMargins left="0.3" right="0.1" top="0.3" bottom="0.1" header="0.3" footer="0.1"/>
  <pageSetup paperSize="9" scale="73" orientation="landscape" r:id="rId1"/>
  <headerFooter>
    <oddFooter>&amp;CTrang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VQ17"/>
  <sheetViews>
    <sheetView workbookViewId="0">
      <selection sqref="A1:XFD1"/>
    </sheetView>
  </sheetViews>
  <sheetFormatPr defaultColWidth="9.140625" defaultRowHeight="15"/>
  <cols>
    <col min="1" max="1" width="5.5703125" style="8" customWidth="1"/>
    <col min="2" max="2" width="38.5703125" style="7" customWidth="1"/>
    <col min="3" max="3" width="23.5703125" style="7" customWidth="1"/>
    <col min="4" max="4" width="16" style="7" customWidth="1"/>
    <col min="5" max="5" width="11.140625" style="7" customWidth="1"/>
    <col min="6" max="6" width="11" style="7" customWidth="1"/>
    <col min="7" max="8" width="9.5703125" style="7" customWidth="1"/>
    <col min="9" max="9" width="9.42578125" style="9" customWidth="1"/>
    <col min="10" max="10" width="10" style="9" customWidth="1"/>
    <col min="11" max="12" width="9.140625" style="9" customWidth="1"/>
    <col min="13" max="13" width="10.5703125" style="9" customWidth="1"/>
    <col min="14" max="14" width="9.5703125" style="9" customWidth="1"/>
    <col min="15" max="16" width="13.5703125" style="9" hidden="1" customWidth="1"/>
    <col min="17" max="17" width="13.42578125" style="9" hidden="1" customWidth="1"/>
    <col min="18" max="18" width="17.5703125" style="9" customWidth="1"/>
    <col min="19" max="19" width="14.5703125" style="9" hidden="1" customWidth="1"/>
    <col min="20" max="20" width="12.5703125" style="9" hidden="1" customWidth="1"/>
    <col min="21" max="22" width="13.42578125" style="9" hidden="1" customWidth="1"/>
    <col min="23" max="23" width="24.140625" style="9" hidden="1" customWidth="1"/>
    <col min="24" max="24" width="13.5703125" style="9" hidden="1" customWidth="1"/>
    <col min="25" max="25" width="14.140625" style="10" hidden="1" customWidth="1"/>
    <col min="26" max="26" width="14.140625" style="11" hidden="1" customWidth="1"/>
    <col min="27" max="27" width="12.5703125" style="11" hidden="1" customWidth="1"/>
    <col min="28" max="28" width="15.140625" style="7" hidden="1" customWidth="1"/>
    <col min="29" max="29" width="18.140625" style="7" hidden="1" customWidth="1"/>
    <col min="30" max="30" width="15.140625" style="7" hidden="1" customWidth="1"/>
    <col min="31" max="31" width="14.5703125" style="7" hidden="1" customWidth="1"/>
    <col min="32" max="32" width="13.5703125" style="7" hidden="1" customWidth="1"/>
    <col min="33" max="33" width="11.140625" style="7" hidden="1" customWidth="1"/>
    <col min="34" max="38" width="9.140625" style="7" hidden="1" customWidth="1"/>
    <col min="39" max="261" width="9.140625" style="7"/>
    <col min="262" max="262" width="5.5703125" style="7" customWidth="1"/>
    <col min="263" max="263" width="25.5703125" style="7" customWidth="1"/>
    <col min="264" max="265" width="9.140625" style="7" hidden="1" customWidth="1"/>
    <col min="266" max="266" width="7" style="7" customWidth="1"/>
    <col min="267" max="267" width="5.42578125" style="7" customWidth="1"/>
    <col min="268" max="268" width="6.5703125" style="7" customWidth="1"/>
    <col min="269" max="269" width="14.42578125" style="7" customWidth="1"/>
    <col min="270" max="270" width="15.5703125" style="7" customWidth="1"/>
    <col min="271" max="271" width="14.42578125" style="7" customWidth="1"/>
    <col min="272" max="273" width="12.5703125" style="7" customWidth="1"/>
    <col min="274" max="274" width="8.140625" style="7" customWidth="1"/>
    <col min="275" max="275" width="11.5703125" style="7" customWidth="1"/>
    <col min="276" max="276" width="10.42578125" style="7" customWidth="1"/>
    <col min="277" max="277" width="11.140625" style="7" customWidth="1"/>
    <col min="278" max="278" width="12.140625" style="7" customWidth="1"/>
    <col min="279" max="279" width="14.42578125" style="7" customWidth="1"/>
    <col min="280" max="280" width="13.5703125" style="7" customWidth="1"/>
    <col min="281" max="281" width="16" style="7" customWidth="1"/>
    <col min="282" max="282" width="17" style="7" customWidth="1"/>
    <col min="283" max="283" width="12.5703125" style="7" customWidth="1"/>
    <col min="284" max="284" width="15.140625" style="7" customWidth="1"/>
    <col min="285" max="285" width="18.140625" style="7" customWidth="1"/>
    <col min="286" max="287" width="12.42578125" style="7" customWidth="1"/>
    <col min="288" max="288" width="9.140625" style="7" customWidth="1"/>
    <col min="289" max="289" width="11.140625" style="7" customWidth="1"/>
    <col min="290" max="517" width="9.140625" style="7"/>
    <col min="518" max="518" width="5.5703125" style="7" customWidth="1"/>
    <col min="519" max="519" width="25.5703125" style="7" customWidth="1"/>
    <col min="520" max="521" width="9.140625" style="7" hidden="1" customWidth="1"/>
    <col min="522" max="522" width="7" style="7" customWidth="1"/>
    <col min="523" max="523" width="5.42578125" style="7" customWidth="1"/>
    <col min="524" max="524" width="6.5703125" style="7" customWidth="1"/>
    <col min="525" max="525" width="14.42578125" style="7" customWidth="1"/>
    <col min="526" max="526" width="15.5703125" style="7" customWidth="1"/>
    <col min="527" max="527" width="14.42578125" style="7" customWidth="1"/>
    <col min="528" max="529" width="12.5703125" style="7" customWidth="1"/>
    <col min="530" max="530" width="8.140625" style="7" customWidth="1"/>
    <col min="531" max="531" width="11.5703125" style="7" customWidth="1"/>
    <col min="532" max="532" width="10.42578125" style="7" customWidth="1"/>
    <col min="533" max="533" width="11.140625" style="7" customWidth="1"/>
    <col min="534" max="534" width="12.140625" style="7" customWidth="1"/>
    <col min="535" max="535" width="14.42578125" style="7" customWidth="1"/>
    <col min="536" max="536" width="13.5703125" style="7" customWidth="1"/>
    <col min="537" max="537" width="16" style="7" customWidth="1"/>
    <col min="538" max="538" width="17" style="7" customWidth="1"/>
    <col min="539" max="539" width="12.5703125" style="7" customWidth="1"/>
    <col min="540" max="540" width="15.140625" style="7" customWidth="1"/>
    <col min="541" max="541" width="18.140625" style="7" customWidth="1"/>
    <col min="542" max="543" width="12.42578125" style="7" customWidth="1"/>
    <col min="544" max="544" width="9.140625" style="7" customWidth="1"/>
    <col min="545" max="545" width="11.140625" style="7" customWidth="1"/>
    <col min="546" max="773" width="9.140625" style="7"/>
    <col min="774" max="774" width="5.5703125" style="7" customWidth="1"/>
    <col min="775" max="775" width="25.5703125" style="7" customWidth="1"/>
    <col min="776" max="777" width="9.140625" style="7" hidden="1" customWidth="1"/>
    <col min="778" max="778" width="7" style="7" customWidth="1"/>
    <col min="779" max="779" width="5.42578125" style="7" customWidth="1"/>
    <col min="780" max="780" width="6.5703125" style="7" customWidth="1"/>
    <col min="781" max="781" width="14.42578125" style="7" customWidth="1"/>
    <col min="782" max="782" width="15.5703125" style="7" customWidth="1"/>
    <col min="783" max="783" width="14.42578125" style="7" customWidth="1"/>
    <col min="784" max="785" width="12.5703125" style="7" customWidth="1"/>
    <col min="786" max="786" width="8.140625" style="7" customWidth="1"/>
    <col min="787" max="787" width="11.5703125" style="7" customWidth="1"/>
    <col min="788" max="788" width="10.42578125" style="7" customWidth="1"/>
    <col min="789" max="789" width="11.140625" style="7" customWidth="1"/>
    <col min="790" max="790" width="12.140625" style="7" customWidth="1"/>
    <col min="791" max="791" width="14.42578125" style="7" customWidth="1"/>
    <col min="792" max="792" width="13.5703125" style="7" customWidth="1"/>
    <col min="793" max="793" width="16" style="7" customWidth="1"/>
    <col min="794" max="794" width="17" style="7" customWidth="1"/>
    <col min="795" max="795" width="12.5703125" style="7" customWidth="1"/>
    <col min="796" max="796" width="15.140625" style="7" customWidth="1"/>
    <col min="797" max="797" width="18.140625" style="7" customWidth="1"/>
    <col min="798" max="799" width="12.42578125" style="7" customWidth="1"/>
    <col min="800" max="800" width="9.140625" style="7" customWidth="1"/>
    <col min="801" max="801" width="11.140625" style="7" customWidth="1"/>
    <col min="802" max="1029" width="9.140625" style="7"/>
    <col min="1030" max="1030" width="5.5703125" style="7" customWidth="1"/>
    <col min="1031" max="1031" width="25.5703125" style="7" customWidth="1"/>
    <col min="1032" max="1033" width="9.140625" style="7" hidden="1" customWidth="1"/>
    <col min="1034" max="1034" width="7" style="7" customWidth="1"/>
    <col min="1035" max="1035" width="5.42578125" style="7" customWidth="1"/>
    <col min="1036" max="1036" width="6.5703125" style="7" customWidth="1"/>
    <col min="1037" max="1037" width="14.42578125" style="7" customWidth="1"/>
    <col min="1038" max="1038" width="15.5703125" style="7" customWidth="1"/>
    <col min="1039" max="1039" width="14.42578125" style="7" customWidth="1"/>
    <col min="1040" max="1041" width="12.5703125" style="7" customWidth="1"/>
    <col min="1042" max="1042" width="8.140625" style="7" customWidth="1"/>
    <col min="1043" max="1043" width="11.5703125" style="7" customWidth="1"/>
    <col min="1044" max="1044" width="10.42578125" style="7" customWidth="1"/>
    <col min="1045" max="1045" width="11.140625" style="7" customWidth="1"/>
    <col min="1046" max="1046" width="12.140625" style="7" customWidth="1"/>
    <col min="1047" max="1047" width="14.42578125" style="7" customWidth="1"/>
    <col min="1048" max="1048" width="13.5703125" style="7" customWidth="1"/>
    <col min="1049" max="1049" width="16" style="7" customWidth="1"/>
    <col min="1050" max="1050" width="17" style="7" customWidth="1"/>
    <col min="1051" max="1051" width="12.5703125" style="7" customWidth="1"/>
    <col min="1052" max="1052" width="15.140625" style="7" customWidth="1"/>
    <col min="1053" max="1053" width="18.140625" style="7" customWidth="1"/>
    <col min="1054" max="1055" width="12.42578125" style="7" customWidth="1"/>
    <col min="1056" max="1056" width="9.140625" style="7" customWidth="1"/>
    <col min="1057" max="1057" width="11.140625" style="7" customWidth="1"/>
    <col min="1058" max="1285" width="9.140625" style="7"/>
    <col min="1286" max="1286" width="5.5703125" style="7" customWidth="1"/>
    <col min="1287" max="1287" width="25.5703125" style="7" customWidth="1"/>
    <col min="1288" max="1289" width="9.140625" style="7" hidden="1" customWidth="1"/>
    <col min="1290" max="1290" width="7" style="7" customWidth="1"/>
    <col min="1291" max="1291" width="5.42578125" style="7" customWidth="1"/>
    <col min="1292" max="1292" width="6.5703125" style="7" customWidth="1"/>
    <col min="1293" max="1293" width="14.42578125" style="7" customWidth="1"/>
    <col min="1294" max="1294" width="15.5703125" style="7" customWidth="1"/>
    <col min="1295" max="1295" width="14.42578125" style="7" customWidth="1"/>
    <col min="1296" max="1297" width="12.5703125" style="7" customWidth="1"/>
    <col min="1298" max="1298" width="8.140625" style="7" customWidth="1"/>
    <col min="1299" max="1299" width="11.5703125" style="7" customWidth="1"/>
    <col min="1300" max="1300" width="10.42578125" style="7" customWidth="1"/>
    <col min="1301" max="1301" width="11.140625" style="7" customWidth="1"/>
    <col min="1302" max="1302" width="12.140625" style="7" customWidth="1"/>
    <col min="1303" max="1303" width="14.42578125" style="7" customWidth="1"/>
    <col min="1304" max="1304" width="13.5703125" style="7" customWidth="1"/>
    <col min="1305" max="1305" width="16" style="7" customWidth="1"/>
    <col min="1306" max="1306" width="17" style="7" customWidth="1"/>
    <col min="1307" max="1307" width="12.5703125" style="7" customWidth="1"/>
    <col min="1308" max="1308" width="15.140625" style="7" customWidth="1"/>
    <col min="1309" max="1309" width="18.140625" style="7" customWidth="1"/>
    <col min="1310" max="1311" width="12.42578125" style="7" customWidth="1"/>
    <col min="1312" max="1312" width="9.140625" style="7" customWidth="1"/>
    <col min="1313" max="1313" width="11.140625" style="7" customWidth="1"/>
    <col min="1314" max="1541" width="9.140625" style="7"/>
    <col min="1542" max="1542" width="5.5703125" style="7" customWidth="1"/>
    <col min="1543" max="1543" width="25.5703125" style="7" customWidth="1"/>
    <col min="1544" max="1545" width="9.140625" style="7" hidden="1" customWidth="1"/>
    <col min="1546" max="1546" width="7" style="7" customWidth="1"/>
    <col min="1547" max="1547" width="5.42578125" style="7" customWidth="1"/>
    <col min="1548" max="1548" width="6.5703125" style="7" customWidth="1"/>
    <col min="1549" max="1549" width="14.42578125" style="7" customWidth="1"/>
    <col min="1550" max="1550" width="15.5703125" style="7" customWidth="1"/>
    <col min="1551" max="1551" width="14.42578125" style="7" customWidth="1"/>
    <col min="1552" max="1553" width="12.5703125" style="7" customWidth="1"/>
    <col min="1554" max="1554" width="8.140625" style="7" customWidth="1"/>
    <col min="1555" max="1555" width="11.5703125" style="7" customWidth="1"/>
    <col min="1556" max="1556" width="10.42578125" style="7" customWidth="1"/>
    <col min="1557" max="1557" width="11.140625" style="7" customWidth="1"/>
    <col min="1558" max="1558" width="12.140625" style="7" customWidth="1"/>
    <col min="1559" max="1559" width="14.42578125" style="7" customWidth="1"/>
    <col min="1560" max="1560" width="13.5703125" style="7" customWidth="1"/>
    <col min="1561" max="1561" width="16" style="7" customWidth="1"/>
    <col min="1562" max="1562" width="17" style="7" customWidth="1"/>
    <col min="1563" max="1563" width="12.5703125" style="7" customWidth="1"/>
    <col min="1564" max="1564" width="15.140625" style="7" customWidth="1"/>
    <col min="1565" max="1565" width="18.140625" style="7" customWidth="1"/>
    <col min="1566" max="1567" width="12.42578125" style="7" customWidth="1"/>
    <col min="1568" max="1568" width="9.140625" style="7" customWidth="1"/>
    <col min="1569" max="1569" width="11.140625" style="7" customWidth="1"/>
    <col min="1570" max="1797" width="9.140625" style="7"/>
    <col min="1798" max="1798" width="5.5703125" style="7" customWidth="1"/>
    <col min="1799" max="1799" width="25.5703125" style="7" customWidth="1"/>
    <col min="1800" max="1801" width="9.140625" style="7" hidden="1" customWidth="1"/>
    <col min="1802" max="1802" width="7" style="7" customWidth="1"/>
    <col min="1803" max="1803" width="5.42578125" style="7" customWidth="1"/>
    <col min="1804" max="1804" width="6.5703125" style="7" customWidth="1"/>
    <col min="1805" max="1805" width="14.42578125" style="7" customWidth="1"/>
    <col min="1806" max="1806" width="15.5703125" style="7" customWidth="1"/>
    <col min="1807" max="1807" width="14.42578125" style="7" customWidth="1"/>
    <col min="1808" max="1809" width="12.5703125" style="7" customWidth="1"/>
    <col min="1810" max="1810" width="8.140625" style="7" customWidth="1"/>
    <col min="1811" max="1811" width="11.5703125" style="7" customWidth="1"/>
    <col min="1812" max="1812" width="10.42578125" style="7" customWidth="1"/>
    <col min="1813" max="1813" width="11.140625" style="7" customWidth="1"/>
    <col min="1814" max="1814" width="12.140625" style="7" customWidth="1"/>
    <col min="1815" max="1815" width="14.42578125" style="7" customWidth="1"/>
    <col min="1816" max="1816" width="13.5703125" style="7" customWidth="1"/>
    <col min="1817" max="1817" width="16" style="7" customWidth="1"/>
    <col min="1818" max="1818" width="17" style="7" customWidth="1"/>
    <col min="1819" max="1819" width="12.5703125" style="7" customWidth="1"/>
    <col min="1820" max="1820" width="15.140625" style="7" customWidth="1"/>
    <col min="1821" max="1821" width="18.140625" style="7" customWidth="1"/>
    <col min="1822" max="1823" width="12.42578125" style="7" customWidth="1"/>
    <col min="1824" max="1824" width="9.140625" style="7" customWidth="1"/>
    <col min="1825" max="1825" width="11.140625" style="7" customWidth="1"/>
    <col min="1826" max="2053" width="9.140625" style="7"/>
    <col min="2054" max="2054" width="5.5703125" style="7" customWidth="1"/>
    <col min="2055" max="2055" width="25.5703125" style="7" customWidth="1"/>
    <col min="2056" max="2057" width="9.140625" style="7" hidden="1" customWidth="1"/>
    <col min="2058" max="2058" width="7" style="7" customWidth="1"/>
    <col min="2059" max="2059" width="5.42578125" style="7" customWidth="1"/>
    <col min="2060" max="2060" width="6.5703125" style="7" customWidth="1"/>
    <col min="2061" max="2061" width="14.42578125" style="7" customWidth="1"/>
    <col min="2062" max="2062" width="15.5703125" style="7" customWidth="1"/>
    <col min="2063" max="2063" width="14.42578125" style="7" customWidth="1"/>
    <col min="2064" max="2065" width="12.5703125" style="7" customWidth="1"/>
    <col min="2066" max="2066" width="8.140625" style="7" customWidth="1"/>
    <col min="2067" max="2067" width="11.5703125" style="7" customWidth="1"/>
    <col min="2068" max="2068" width="10.42578125" style="7" customWidth="1"/>
    <col min="2069" max="2069" width="11.140625" style="7" customWidth="1"/>
    <col min="2070" max="2070" width="12.140625" style="7" customWidth="1"/>
    <col min="2071" max="2071" width="14.42578125" style="7" customWidth="1"/>
    <col min="2072" max="2072" width="13.5703125" style="7" customWidth="1"/>
    <col min="2073" max="2073" width="16" style="7" customWidth="1"/>
    <col min="2074" max="2074" width="17" style="7" customWidth="1"/>
    <col min="2075" max="2075" width="12.5703125" style="7" customWidth="1"/>
    <col min="2076" max="2076" width="15.140625" style="7" customWidth="1"/>
    <col min="2077" max="2077" width="18.140625" style="7" customWidth="1"/>
    <col min="2078" max="2079" width="12.42578125" style="7" customWidth="1"/>
    <col min="2080" max="2080" width="9.140625" style="7" customWidth="1"/>
    <col min="2081" max="2081" width="11.140625" style="7" customWidth="1"/>
    <col min="2082" max="2309" width="9.140625" style="7"/>
    <col min="2310" max="2310" width="5.5703125" style="7" customWidth="1"/>
    <col min="2311" max="2311" width="25.5703125" style="7" customWidth="1"/>
    <col min="2312" max="2313" width="9.140625" style="7" hidden="1" customWidth="1"/>
    <col min="2314" max="2314" width="7" style="7" customWidth="1"/>
    <col min="2315" max="2315" width="5.42578125" style="7" customWidth="1"/>
    <col min="2316" max="2316" width="6.5703125" style="7" customWidth="1"/>
    <col min="2317" max="2317" width="14.42578125" style="7" customWidth="1"/>
    <col min="2318" max="2318" width="15.5703125" style="7" customWidth="1"/>
    <col min="2319" max="2319" width="14.42578125" style="7" customWidth="1"/>
    <col min="2320" max="2321" width="12.5703125" style="7" customWidth="1"/>
    <col min="2322" max="2322" width="8.140625" style="7" customWidth="1"/>
    <col min="2323" max="2323" width="11.5703125" style="7" customWidth="1"/>
    <col min="2324" max="2324" width="10.42578125" style="7" customWidth="1"/>
    <col min="2325" max="2325" width="11.140625" style="7" customWidth="1"/>
    <col min="2326" max="2326" width="12.140625" style="7" customWidth="1"/>
    <col min="2327" max="2327" width="14.42578125" style="7" customWidth="1"/>
    <col min="2328" max="2328" width="13.5703125" style="7" customWidth="1"/>
    <col min="2329" max="2329" width="16" style="7" customWidth="1"/>
    <col min="2330" max="2330" width="17" style="7" customWidth="1"/>
    <col min="2331" max="2331" width="12.5703125" style="7" customWidth="1"/>
    <col min="2332" max="2332" width="15.140625" style="7" customWidth="1"/>
    <col min="2333" max="2333" width="18.140625" style="7" customWidth="1"/>
    <col min="2334" max="2335" width="12.42578125" style="7" customWidth="1"/>
    <col min="2336" max="2336" width="9.140625" style="7" customWidth="1"/>
    <col min="2337" max="2337" width="11.140625" style="7" customWidth="1"/>
    <col min="2338" max="2565" width="9.140625" style="7"/>
    <col min="2566" max="2566" width="5.5703125" style="7" customWidth="1"/>
    <col min="2567" max="2567" width="25.5703125" style="7" customWidth="1"/>
    <col min="2568" max="2569" width="9.140625" style="7" hidden="1" customWidth="1"/>
    <col min="2570" max="2570" width="7" style="7" customWidth="1"/>
    <col min="2571" max="2571" width="5.42578125" style="7" customWidth="1"/>
    <col min="2572" max="2572" width="6.5703125" style="7" customWidth="1"/>
    <col min="2573" max="2573" width="14.42578125" style="7" customWidth="1"/>
    <col min="2574" max="2574" width="15.5703125" style="7" customWidth="1"/>
    <col min="2575" max="2575" width="14.42578125" style="7" customWidth="1"/>
    <col min="2576" max="2577" width="12.5703125" style="7" customWidth="1"/>
    <col min="2578" max="2578" width="8.140625" style="7" customWidth="1"/>
    <col min="2579" max="2579" width="11.5703125" style="7" customWidth="1"/>
    <col min="2580" max="2580" width="10.42578125" style="7" customWidth="1"/>
    <col min="2581" max="2581" width="11.140625" style="7" customWidth="1"/>
    <col min="2582" max="2582" width="12.140625" style="7" customWidth="1"/>
    <col min="2583" max="2583" width="14.42578125" style="7" customWidth="1"/>
    <col min="2584" max="2584" width="13.5703125" style="7" customWidth="1"/>
    <col min="2585" max="2585" width="16" style="7" customWidth="1"/>
    <col min="2586" max="2586" width="17" style="7" customWidth="1"/>
    <col min="2587" max="2587" width="12.5703125" style="7" customWidth="1"/>
    <col min="2588" max="2588" width="15.140625" style="7" customWidth="1"/>
    <col min="2589" max="2589" width="18.140625" style="7" customWidth="1"/>
    <col min="2590" max="2591" width="12.42578125" style="7" customWidth="1"/>
    <col min="2592" max="2592" width="9.140625" style="7" customWidth="1"/>
    <col min="2593" max="2593" width="11.140625" style="7" customWidth="1"/>
    <col min="2594" max="2821" width="9.140625" style="7"/>
    <col min="2822" max="2822" width="5.5703125" style="7" customWidth="1"/>
    <col min="2823" max="2823" width="25.5703125" style="7" customWidth="1"/>
    <col min="2824" max="2825" width="9.140625" style="7" hidden="1" customWidth="1"/>
    <col min="2826" max="2826" width="7" style="7" customWidth="1"/>
    <col min="2827" max="2827" width="5.42578125" style="7" customWidth="1"/>
    <col min="2828" max="2828" width="6.5703125" style="7" customWidth="1"/>
    <col min="2829" max="2829" width="14.42578125" style="7" customWidth="1"/>
    <col min="2830" max="2830" width="15.5703125" style="7" customWidth="1"/>
    <col min="2831" max="2831" width="14.42578125" style="7" customWidth="1"/>
    <col min="2832" max="2833" width="12.5703125" style="7" customWidth="1"/>
    <col min="2834" max="2834" width="8.140625" style="7" customWidth="1"/>
    <col min="2835" max="2835" width="11.5703125" style="7" customWidth="1"/>
    <col min="2836" max="2836" width="10.42578125" style="7" customWidth="1"/>
    <col min="2837" max="2837" width="11.140625" style="7" customWidth="1"/>
    <col min="2838" max="2838" width="12.140625" style="7" customWidth="1"/>
    <col min="2839" max="2839" width="14.42578125" style="7" customWidth="1"/>
    <col min="2840" max="2840" width="13.5703125" style="7" customWidth="1"/>
    <col min="2841" max="2841" width="16" style="7" customWidth="1"/>
    <col min="2842" max="2842" width="17" style="7" customWidth="1"/>
    <col min="2843" max="2843" width="12.5703125" style="7" customWidth="1"/>
    <col min="2844" max="2844" width="15.140625" style="7" customWidth="1"/>
    <col min="2845" max="2845" width="18.140625" style="7" customWidth="1"/>
    <col min="2846" max="2847" width="12.42578125" style="7" customWidth="1"/>
    <col min="2848" max="2848" width="9.140625" style="7" customWidth="1"/>
    <col min="2849" max="2849" width="11.140625" style="7" customWidth="1"/>
    <col min="2850" max="3077" width="9.140625" style="7"/>
    <col min="3078" max="3078" width="5.5703125" style="7" customWidth="1"/>
    <col min="3079" max="3079" width="25.5703125" style="7" customWidth="1"/>
    <col min="3080" max="3081" width="9.140625" style="7" hidden="1" customWidth="1"/>
    <col min="3082" max="3082" width="7" style="7" customWidth="1"/>
    <col min="3083" max="3083" width="5.42578125" style="7" customWidth="1"/>
    <col min="3084" max="3084" width="6.5703125" style="7" customWidth="1"/>
    <col min="3085" max="3085" width="14.42578125" style="7" customWidth="1"/>
    <col min="3086" max="3086" width="15.5703125" style="7" customWidth="1"/>
    <col min="3087" max="3087" width="14.42578125" style="7" customWidth="1"/>
    <col min="3088" max="3089" width="12.5703125" style="7" customWidth="1"/>
    <col min="3090" max="3090" width="8.140625" style="7" customWidth="1"/>
    <col min="3091" max="3091" width="11.5703125" style="7" customWidth="1"/>
    <col min="3092" max="3092" width="10.42578125" style="7" customWidth="1"/>
    <col min="3093" max="3093" width="11.140625" style="7" customWidth="1"/>
    <col min="3094" max="3094" width="12.140625" style="7" customWidth="1"/>
    <col min="3095" max="3095" width="14.42578125" style="7" customWidth="1"/>
    <col min="3096" max="3096" width="13.5703125" style="7" customWidth="1"/>
    <col min="3097" max="3097" width="16" style="7" customWidth="1"/>
    <col min="3098" max="3098" width="17" style="7" customWidth="1"/>
    <col min="3099" max="3099" width="12.5703125" style="7" customWidth="1"/>
    <col min="3100" max="3100" width="15.140625" style="7" customWidth="1"/>
    <col min="3101" max="3101" width="18.140625" style="7" customWidth="1"/>
    <col min="3102" max="3103" width="12.42578125" style="7" customWidth="1"/>
    <col min="3104" max="3104" width="9.140625" style="7" customWidth="1"/>
    <col min="3105" max="3105" width="11.140625" style="7" customWidth="1"/>
    <col min="3106" max="3333" width="9.140625" style="7"/>
    <col min="3334" max="3334" width="5.5703125" style="7" customWidth="1"/>
    <col min="3335" max="3335" width="25.5703125" style="7" customWidth="1"/>
    <col min="3336" max="3337" width="9.140625" style="7" hidden="1" customWidth="1"/>
    <col min="3338" max="3338" width="7" style="7" customWidth="1"/>
    <col min="3339" max="3339" width="5.42578125" style="7" customWidth="1"/>
    <col min="3340" max="3340" width="6.5703125" style="7" customWidth="1"/>
    <col min="3341" max="3341" width="14.42578125" style="7" customWidth="1"/>
    <col min="3342" max="3342" width="15.5703125" style="7" customWidth="1"/>
    <col min="3343" max="3343" width="14.42578125" style="7" customWidth="1"/>
    <col min="3344" max="3345" width="12.5703125" style="7" customWidth="1"/>
    <col min="3346" max="3346" width="8.140625" style="7" customWidth="1"/>
    <col min="3347" max="3347" width="11.5703125" style="7" customWidth="1"/>
    <col min="3348" max="3348" width="10.42578125" style="7" customWidth="1"/>
    <col min="3349" max="3349" width="11.140625" style="7" customWidth="1"/>
    <col min="3350" max="3350" width="12.140625" style="7" customWidth="1"/>
    <col min="3351" max="3351" width="14.42578125" style="7" customWidth="1"/>
    <col min="3352" max="3352" width="13.5703125" style="7" customWidth="1"/>
    <col min="3353" max="3353" width="16" style="7" customWidth="1"/>
    <col min="3354" max="3354" width="17" style="7" customWidth="1"/>
    <col min="3355" max="3355" width="12.5703125" style="7" customWidth="1"/>
    <col min="3356" max="3356" width="15.140625" style="7" customWidth="1"/>
    <col min="3357" max="3357" width="18.140625" style="7" customWidth="1"/>
    <col min="3358" max="3359" width="12.42578125" style="7" customWidth="1"/>
    <col min="3360" max="3360" width="9.140625" style="7" customWidth="1"/>
    <col min="3361" max="3361" width="11.140625" style="7" customWidth="1"/>
    <col min="3362" max="3589" width="9.140625" style="7"/>
    <col min="3590" max="3590" width="5.5703125" style="7" customWidth="1"/>
    <col min="3591" max="3591" width="25.5703125" style="7" customWidth="1"/>
    <col min="3592" max="3593" width="9.140625" style="7" hidden="1" customWidth="1"/>
    <col min="3594" max="3594" width="7" style="7" customWidth="1"/>
    <col min="3595" max="3595" width="5.42578125" style="7" customWidth="1"/>
    <col min="3596" max="3596" width="6.5703125" style="7" customWidth="1"/>
    <col min="3597" max="3597" width="14.42578125" style="7" customWidth="1"/>
    <col min="3598" max="3598" width="15.5703125" style="7" customWidth="1"/>
    <col min="3599" max="3599" width="14.42578125" style="7" customWidth="1"/>
    <col min="3600" max="3601" width="12.5703125" style="7" customWidth="1"/>
    <col min="3602" max="3602" width="8.140625" style="7" customWidth="1"/>
    <col min="3603" max="3603" width="11.5703125" style="7" customWidth="1"/>
    <col min="3604" max="3604" width="10.42578125" style="7" customWidth="1"/>
    <col min="3605" max="3605" width="11.140625" style="7" customWidth="1"/>
    <col min="3606" max="3606" width="12.140625" style="7" customWidth="1"/>
    <col min="3607" max="3607" width="14.42578125" style="7" customWidth="1"/>
    <col min="3608" max="3608" width="13.5703125" style="7" customWidth="1"/>
    <col min="3609" max="3609" width="16" style="7" customWidth="1"/>
    <col min="3610" max="3610" width="17" style="7" customWidth="1"/>
    <col min="3611" max="3611" width="12.5703125" style="7" customWidth="1"/>
    <col min="3612" max="3612" width="15.140625" style="7" customWidth="1"/>
    <col min="3613" max="3613" width="18.140625" style="7" customWidth="1"/>
    <col min="3614" max="3615" width="12.42578125" style="7" customWidth="1"/>
    <col min="3616" max="3616" width="9.140625" style="7" customWidth="1"/>
    <col min="3617" max="3617" width="11.140625" style="7" customWidth="1"/>
    <col min="3618" max="3845" width="9.140625" style="7"/>
    <col min="3846" max="3846" width="5.5703125" style="7" customWidth="1"/>
    <col min="3847" max="3847" width="25.5703125" style="7" customWidth="1"/>
    <col min="3848" max="3849" width="9.140625" style="7" hidden="1" customWidth="1"/>
    <col min="3850" max="3850" width="7" style="7" customWidth="1"/>
    <col min="3851" max="3851" width="5.42578125" style="7" customWidth="1"/>
    <col min="3852" max="3852" width="6.5703125" style="7" customWidth="1"/>
    <col min="3853" max="3853" width="14.42578125" style="7" customWidth="1"/>
    <col min="3854" max="3854" width="15.5703125" style="7" customWidth="1"/>
    <col min="3855" max="3855" width="14.42578125" style="7" customWidth="1"/>
    <col min="3856" max="3857" width="12.5703125" style="7" customWidth="1"/>
    <col min="3858" max="3858" width="8.140625" style="7" customWidth="1"/>
    <col min="3859" max="3859" width="11.5703125" style="7" customWidth="1"/>
    <col min="3860" max="3860" width="10.42578125" style="7" customWidth="1"/>
    <col min="3861" max="3861" width="11.140625" style="7" customWidth="1"/>
    <col min="3862" max="3862" width="12.140625" style="7" customWidth="1"/>
    <col min="3863" max="3863" width="14.42578125" style="7" customWidth="1"/>
    <col min="3864" max="3864" width="13.5703125" style="7" customWidth="1"/>
    <col min="3865" max="3865" width="16" style="7" customWidth="1"/>
    <col min="3866" max="3866" width="17" style="7" customWidth="1"/>
    <col min="3867" max="3867" width="12.5703125" style="7" customWidth="1"/>
    <col min="3868" max="3868" width="15.140625" style="7" customWidth="1"/>
    <col min="3869" max="3869" width="18.140625" style="7" customWidth="1"/>
    <col min="3870" max="3871" width="12.42578125" style="7" customWidth="1"/>
    <col min="3872" max="3872" width="9.140625" style="7" customWidth="1"/>
    <col min="3873" max="3873" width="11.140625" style="7" customWidth="1"/>
    <col min="3874" max="4101" width="9.140625" style="7"/>
    <col min="4102" max="4102" width="5.5703125" style="7" customWidth="1"/>
    <col min="4103" max="4103" width="25.5703125" style="7" customWidth="1"/>
    <col min="4104" max="4105" width="9.140625" style="7" hidden="1" customWidth="1"/>
    <col min="4106" max="4106" width="7" style="7" customWidth="1"/>
    <col min="4107" max="4107" width="5.42578125" style="7" customWidth="1"/>
    <col min="4108" max="4108" width="6.5703125" style="7" customWidth="1"/>
    <col min="4109" max="4109" width="14.42578125" style="7" customWidth="1"/>
    <col min="4110" max="4110" width="15.5703125" style="7" customWidth="1"/>
    <col min="4111" max="4111" width="14.42578125" style="7" customWidth="1"/>
    <col min="4112" max="4113" width="12.5703125" style="7" customWidth="1"/>
    <col min="4114" max="4114" width="8.140625" style="7" customWidth="1"/>
    <col min="4115" max="4115" width="11.5703125" style="7" customWidth="1"/>
    <col min="4116" max="4116" width="10.42578125" style="7" customWidth="1"/>
    <col min="4117" max="4117" width="11.140625" style="7" customWidth="1"/>
    <col min="4118" max="4118" width="12.140625" style="7" customWidth="1"/>
    <col min="4119" max="4119" width="14.42578125" style="7" customWidth="1"/>
    <col min="4120" max="4120" width="13.5703125" style="7" customWidth="1"/>
    <col min="4121" max="4121" width="16" style="7" customWidth="1"/>
    <col min="4122" max="4122" width="17" style="7" customWidth="1"/>
    <col min="4123" max="4123" width="12.5703125" style="7" customWidth="1"/>
    <col min="4124" max="4124" width="15.140625" style="7" customWidth="1"/>
    <col min="4125" max="4125" width="18.140625" style="7" customWidth="1"/>
    <col min="4126" max="4127" width="12.42578125" style="7" customWidth="1"/>
    <col min="4128" max="4128" width="9.140625" style="7" customWidth="1"/>
    <col min="4129" max="4129" width="11.140625" style="7" customWidth="1"/>
    <col min="4130" max="4357" width="9.140625" style="7"/>
    <col min="4358" max="4358" width="5.5703125" style="7" customWidth="1"/>
    <col min="4359" max="4359" width="25.5703125" style="7" customWidth="1"/>
    <col min="4360" max="4361" width="9.140625" style="7" hidden="1" customWidth="1"/>
    <col min="4362" max="4362" width="7" style="7" customWidth="1"/>
    <col min="4363" max="4363" width="5.42578125" style="7" customWidth="1"/>
    <col min="4364" max="4364" width="6.5703125" style="7" customWidth="1"/>
    <col min="4365" max="4365" width="14.42578125" style="7" customWidth="1"/>
    <col min="4366" max="4366" width="15.5703125" style="7" customWidth="1"/>
    <col min="4367" max="4367" width="14.42578125" style="7" customWidth="1"/>
    <col min="4368" max="4369" width="12.5703125" style="7" customWidth="1"/>
    <col min="4370" max="4370" width="8.140625" style="7" customWidth="1"/>
    <col min="4371" max="4371" width="11.5703125" style="7" customWidth="1"/>
    <col min="4372" max="4372" width="10.42578125" style="7" customWidth="1"/>
    <col min="4373" max="4373" width="11.140625" style="7" customWidth="1"/>
    <col min="4374" max="4374" width="12.140625" style="7" customWidth="1"/>
    <col min="4375" max="4375" width="14.42578125" style="7" customWidth="1"/>
    <col min="4376" max="4376" width="13.5703125" style="7" customWidth="1"/>
    <col min="4377" max="4377" width="16" style="7" customWidth="1"/>
    <col min="4378" max="4378" width="17" style="7" customWidth="1"/>
    <col min="4379" max="4379" width="12.5703125" style="7" customWidth="1"/>
    <col min="4380" max="4380" width="15.140625" style="7" customWidth="1"/>
    <col min="4381" max="4381" width="18.140625" style="7" customWidth="1"/>
    <col min="4382" max="4383" width="12.42578125" style="7" customWidth="1"/>
    <col min="4384" max="4384" width="9.140625" style="7" customWidth="1"/>
    <col min="4385" max="4385" width="11.140625" style="7" customWidth="1"/>
    <col min="4386" max="4613" width="9.140625" style="7"/>
    <col min="4614" max="4614" width="5.5703125" style="7" customWidth="1"/>
    <col min="4615" max="4615" width="25.5703125" style="7" customWidth="1"/>
    <col min="4616" max="4617" width="9.140625" style="7" hidden="1" customWidth="1"/>
    <col min="4618" max="4618" width="7" style="7" customWidth="1"/>
    <col min="4619" max="4619" width="5.42578125" style="7" customWidth="1"/>
    <col min="4620" max="4620" width="6.5703125" style="7" customWidth="1"/>
    <col min="4621" max="4621" width="14.42578125" style="7" customWidth="1"/>
    <col min="4622" max="4622" width="15.5703125" style="7" customWidth="1"/>
    <col min="4623" max="4623" width="14.42578125" style="7" customWidth="1"/>
    <col min="4624" max="4625" width="12.5703125" style="7" customWidth="1"/>
    <col min="4626" max="4626" width="8.140625" style="7" customWidth="1"/>
    <col min="4627" max="4627" width="11.5703125" style="7" customWidth="1"/>
    <col min="4628" max="4628" width="10.42578125" style="7" customWidth="1"/>
    <col min="4629" max="4629" width="11.140625" style="7" customWidth="1"/>
    <col min="4630" max="4630" width="12.140625" style="7" customWidth="1"/>
    <col min="4631" max="4631" width="14.42578125" style="7" customWidth="1"/>
    <col min="4632" max="4632" width="13.5703125" style="7" customWidth="1"/>
    <col min="4633" max="4633" width="16" style="7" customWidth="1"/>
    <col min="4634" max="4634" width="17" style="7" customWidth="1"/>
    <col min="4635" max="4635" width="12.5703125" style="7" customWidth="1"/>
    <col min="4636" max="4636" width="15.140625" style="7" customWidth="1"/>
    <col min="4637" max="4637" width="18.140625" style="7" customWidth="1"/>
    <col min="4638" max="4639" width="12.42578125" style="7" customWidth="1"/>
    <col min="4640" max="4640" width="9.140625" style="7" customWidth="1"/>
    <col min="4641" max="4641" width="11.140625" style="7" customWidth="1"/>
    <col min="4642" max="4869" width="9.140625" style="7"/>
    <col min="4870" max="4870" width="5.5703125" style="7" customWidth="1"/>
    <col min="4871" max="4871" width="25.5703125" style="7" customWidth="1"/>
    <col min="4872" max="4873" width="9.140625" style="7" hidden="1" customWidth="1"/>
    <col min="4874" max="4874" width="7" style="7" customWidth="1"/>
    <col min="4875" max="4875" width="5.42578125" style="7" customWidth="1"/>
    <col min="4876" max="4876" width="6.5703125" style="7" customWidth="1"/>
    <col min="4877" max="4877" width="14.42578125" style="7" customWidth="1"/>
    <col min="4878" max="4878" width="15.5703125" style="7" customWidth="1"/>
    <col min="4879" max="4879" width="14.42578125" style="7" customWidth="1"/>
    <col min="4880" max="4881" width="12.5703125" style="7" customWidth="1"/>
    <col min="4882" max="4882" width="8.140625" style="7" customWidth="1"/>
    <col min="4883" max="4883" width="11.5703125" style="7" customWidth="1"/>
    <col min="4884" max="4884" width="10.42578125" style="7" customWidth="1"/>
    <col min="4885" max="4885" width="11.140625" style="7" customWidth="1"/>
    <col min="4886" max="4886" width="12.140625" style="7" customWidth="1"/>
    <col min="4887" max="4887" width="14.42578125" style="7" customWidth="1"/>
    <col min="4888" max="4888" width="13.5703125" style="7" customWidth="1"/>
    <col min="4889" max="4889" width="16" style="7" customWidth="1"/>
    <col min="4890" max="4890" width="17" style="7" customWidth="1"/>
    <col min="4891" max="4891" width="12.5703125" style="7" customWidth="1"/>
    <col min="4892" max="4892" width="15.140625" style="7" customWidth="1"/>
    <col min="4893" max="4893" width="18.140625" style="7" customWidth="1"/>
    <col min="4894" max="4895" width="12.42578125" style="7" customWidth="1"/>
    <col min="4896" max="4896" width="9.140625" style="7" customWidth="1"/>
    <col min="4897" max="4897" width="11.140625" style="7" customWidth="1"/>
    <col min="4898" max="5125" width="9.140625" style="7"/>
    <col min="5126" max="5126" width="5.5703125" style="7" customWidth="1"/>
    <col min="5127" max="5127" width="25.5703125" style="7" customWidth="1"/>
    <col min="5128" max="5129" width="9.140625" style="7" hidden="1" customWidth="1"/>
    <col min="5130" max="5130" width="7" style="7" customWidth="1"/>
    <col min="5131" max="5131" width="5.42578125" style="7" customWidth="1"/>
    <col min="5132" max="5132" width="6.5703125" style="7" customWidth="1"/>
    <col min="5133" max="5133" width="14.42578125" style="7" customWidth="1"/>
    <col min="5134" max="5134" width="15.5703125" style="7" customWidth="1"/>
    <col min="5135" max="5135" width="14.42578125" style="7" customWidth="1"/>
    <col min="5136" max="5137" width="12.5703125" style="7" customWidth="1"/>
    <col min="5138" max="5138" width="8.140625" style="7" customWidth="1"/>
    <col min="5139" max="5139" width="11.5703125" style="7" customWidth="1"/>
    <col min="5140" max="5140" width="10.42578125" style="7" customWidth="1"/>
    <col min="5141" max="5141" width="11.140625" style="7" customWidth="1"/>
    <col min="5142" max="5142" width="12.140625" style="7" customWidth="1"/>
    <col min="5143" max="5143" width="14.42578125" style="7" customWidth="1"/>
    <col min="5144" max="5144" width="13.5703125" style="7" customWidth="1"/>
    <col min="5145" max="5145" width="16" style="7" customWidth="1"/>
    <col min="5146" max="5146" width="17" style="7" customWidth="1"/>
    <col min="5147" max="5147" width="12.5703125" style="7" customWidth="1"/>
    <col min="5148" max="5148" width="15.140625" style="7" customWidth="1"/>
    <col min="5149" max="5149" width="18.140625" style="7" customWidth="1"/>
    <col min="5150" max="5151" width="12.42578125" style="7" customWidth="1"/>
    <col min="5152" max="5152" width="9.140625" style="7" customWidth="1"/>
    <col min="5153" max="5153" width="11.140625" style="7" customWidth="1"/>
    <col min="5154" max="5381" width="9.140625" style="7"/>
    <col min="5382" max="5382" width="5.5703125" style="7" customWidth="1"/>
    <col min="5383" max="5383" width="25.5703125" style="7" customWidth="1"/>
    <col min="5384" max="5385" width="9.140625" style="7" hidden="1" customWidth="1"/>
    <col min="5386" max="5386" width="7" style="7" customWidth="1"/>
    <col min="5387" max="5387" width="5.42578125" style="7" customWidth="1"/>
    <col min="5388" max="5388" width="6.5703125" style="7" customWidth="1"/>
    <col min="5389" max="5389" width="14.42578125" style="7" customWidth="1"/>
    <col min="5390" max="5390" width="15.5703125" style="7" customWidth="1"/>
    <col min="5391" max="5391" width="14.42578125" style="7" customWidth="1"/>
    <col min="5392" max="5393" width="12.5703125" style="7" customWidth="1"/>
    <col min="5394" max="5394" width="8.140625" style="7" customWidth="1"/>
    <col min="5395" max="5395" width="11.5703125" style="7" customWidth="1"/>
    <col min="5396" max="5396" width="10.42578125" style="7" customWidth="1"/>
    <col min="5397" max="5397" width="11.140625" style="7" customWidth="1"/>
    <col min="5398" max="5398" width="12.140625" style="7" customWidth="1"/>
    <col min="5399" max="5399" width="14.42578125" style="7" customWidth="1"/>
    <col min="5400" max="5400" width="13.5703125" style="7" customWidth="1"/>
    <col min="5401" max="5401" width="16" style="7" customWidth="1"/>
    <col min="5402" max="5402" width="17" style="7" customWidth="1"/>
    <col min="5403" max="5403" width="12.5703125" style="7" customWidth="1"/>
    <col min="5404" max="5404" width="15.140625" style="7" customWidth="1"/>
    <col min="5405" max="5405" width="18.140625" style="7" customWidth="1"/>
    <col min="5406" max="5407" width="12.42578125" style="7" customWidth="1"/>
    <col min="5408" max="5408" width="9.140625" style="7" customWidth="1"/>
    <col min="5409" max="5409" width="11.140625" style="7" customWidth="1"/>
    <col min="5410" max="5637" width="9.140625" style="7"/>
    <col min="5638" max="5638" width="5.5703125" style="7" customWidth="1"/>
    <col min="5639" max="5639" width="25.5703125" style="7" customWidth="1"/>
    <col min="5640" max="5641" width="9.140625" style="7" hidden="1" customWidth="1"/>
    <col min="5642" max="5642" width="7" style="7" customWidth="1"/>
    <col min="5643" max="5643" width="5.42578125" style="7" customWidth="1"/>
    <col min="5644" max="5644" width="6.5703125" style="7" customWidth="1"/>
    <col min="5645" max="5645" width="14.42578125" style="7" customWidth="1"/>
    <col min="5646" max="5646" width="15.5703125" style="7" customWidth="1"/>
    <col min="5647" max="5647" width="14.42578125" style="7" customWidth="1"/>
    <col min="5648" max="5649" width="12.5703125" style="7" customWidth="1"/>
    <col min="5650" max="5650" width="8.140625" style="7" customWidth="1"/>
    <col min="5651" max="5651" width="11.5703125" style="7" customWidth="1"/>
    <col min="5652" max="5652" width="10.42578125" style="7" customWidth="1"/>
    <col min="5653" max="5653" width="11.140625" style="7" customWidth="1"/>
    <col min="5654" max="5654" width="12.140625" style="7" customWidth="1"/>
    <col min="5655" max="5655" width="14.42578125" style="7" customWidth="1"/>
    <col min="5656" max="5656" width="13.5703125" style="7" customWidth="1"/>
    <col min="5657" max="5657" width="16" style="7" customWidth="1"/>
    <col min="5658" max="5658" width="17" style="7" customWidth="1"/>
    <col min="5659" max="5659" width="12.5703125" style="7" customWidth="1"/>
    <col min="5660" max="5660" width="15.140625" style="7" customWidth="1"/>
    <col min="5661" max="5661" width="18.140625" style="7" customWidth="1"/>
    <col min="5662" max="5663" width="12.42578125" style="7" customWidth="1"/>
    <col min="5664" max="5664" width="9.140625" style="7" customWidth="1"/>
    <col min="5665" max="5665" width="11.140625" style="7" customWidth="1"/>
    <col min="5666" max="5893" width="9.140625" style="7"/>
    <col min="5894" max="5894" width="5.5703125" style="7" customWidth="1"/>
    <col min="5895" max="5895" width="25.5703125" style="7" customWidth="1"/>
    <col min="5896" max="5897" width="9.140625" style="7" hidden="1" customWidth="1"/>
    <col min="5898" max="5898" width="7" style="7" customWidth="1"/>
    <col min="5899" max="5899" width="5.42578125" style="7" customWidth="1"/>
    <col min="5900" max="5900" width="6.5703125" style="7" customWidth="1"/>
    <col min="5901" max="5901" width="14.42578125" style="7" customWidth="1"/>
    <col min="5902" max="5902" width="15.5703125" style="7" customWidth="1"/>
    <col min="5903" max="5903" width="14.42578125" style="7" customWidth="1"/>
    <col min="5904" max="5905" width="12.5703125" style="7" customWidth="1"/>
    <col min="5906" max="5906" width="8.140625" style="7" customWidth="1"/>
    <col min="5907" max="5907" width="11.5703125" style="7" customWidth="1"/>
    <col min="5908" max="5908" width="10.42578125" style="7" customWidth="1"/>
    <col min="5909" max="5909" width="11.140625" style="7" customWidth="1"/>
    <col min="5910" max="5910" width="12.140625" style="7" customWidth="1"/>
    <col min="5911" max="5911" width="14.42578125" style="7" customWidth="1"/>
    <col min="5912" max="5912" width="13.5703125" style="7" customWidth="1"/>
    <col min="5913" max="5913" width="16" style="7" customWidth="1"/>
    <col min="5914" max="5914" width="17" style="7" customWidth="1"/>
    <col min="5915" max="5915" width="12.5703125" style="7" customWidth="1"/>
    <col min="5916" max="5916" width="15.140625" style="7" customWidth="1"/>
    <col min="5917" max="5917" width="18.140625" style="7" customWidth="1"/>
    <col min="5918" max="5919" width="12.42578125" style="7" customWidth="1"/>
    <col min="5920" max="5920" width="9.140625" style="7" customWidth="1"/>
    <col min="5921" max="5921" width="11.140625" style="7" customWidth="1"/>
    <col min="5922" max="6149" width="9.140625" style="7"/>
    <col min="6150" max="6150" width="5.5703125" style="7" customWidth="1"/>
    <col min="6151" max="6151" width="25.5703125" style="7" customWidth="1"/>
    <col min="6152" max="6153" width="9.140625" style="7" hidden="1" customWidth="1"/>
    <col min="6154" max="6154" width="7" style="7" customWidth="1"/>
    <col min="6155" max="6155" width="5.42578125" style="7" customWidth="1"/>
    <col min="6156" max="6156" width="6.5703125" style="7" customWidth="1"/>
    <col min="6157" max="6157" width="14.42578125" style="7" customWidth="1"/>
    <col min="6158" max="6158" width="15.5703125" style="7" customWidth="1"/>
    <col min="6159" max="6159" width="14.42578125" style="7" customWidth="1"/>
    <col min="6160" max="6161" width="12.5703125" style="7" customWidth="1"/>
    <col min="6162" max="6162" width="8.140625" style="7" customWidth="1"/>
    <col min="6163" max="6163" width="11.5703125" style="7" customWidth="1"/>
    <col min="6164" max="6164" width="10.42578125" style="7" customWidth="1"/>
    <col min="6165" max="6165" width="11.140625" style="7" customWidth="1"/>
    <col min="6166" max="6166" width="12.140625" style="7" customWidth="1"/>
    <col min="6167" max="6167" width="14.42578125" style="7" customWidth="1"/>
    <col min="6168" max="6168" width="13.5703125" style="7" customWidth="1"/>
    <col min="6169" max="6169" width="16" style="7" customWidth="1"/>
    <col min="6170" max="6170" width="17" style="7" customWidth="1"/>
    <col min="6171" max="6171" width="12.5703125" style="7" customWidth="1"/>
    <col min="6172" max="6172" width="15.140625" style="7" customWidth="1"/>
    <col min="6173" max="6173" width="18.140625" style="7" customWidth="1"/>
    <col min="6174" max="6175" width="12.42578125" style="7" customWidth="1"/>
    <col min="6176" max="6176" width="9.140625" style="7" customWidth="1"/>
    <col min="6177" max="6177" width="11.140625" style="7" customWidth="1"/>
    <col min="6178" max="6405" width="9.140625" style="7"/>
    <col min="6406" max="6406" width="5.5703125" style="7" customWidth="1"/>
    <col min="6407" max="6407" width="25.5703125" style="7" customWidth="1"/>
    <col min="6408" max="6409" width="9.140625" style="7" hidden="1" customWidth="1"/>
    <col min="6410" max="6410" width="7" style="7" customWidth="1"/>
    <col min="6411" max="6411" width="5.42578125" style="7" customWidth="1"/>
    <col min="6412" max="6412" width="6.5703125" style="7" customWidth="1"/>
    <col min="6413" max="6413" width="14.42578125" style="7" customWidth="1"/>
    <col min="6414" max="6414" width="15.5703125" style="7" customWidth="1"/>
    <col min="6415" max="6415" width="14.42578125" style="7" customWidth="1"/>
    <col min="6416" max="6417" width="12.5703125" style="7" customWidth="1"/>
    <col min="6418" max="6418" width="8.140625" style="7" customWidth="1"/>
    <col min="6419" max="6419" width="11.5703125" style="7" customWidth="1"/>
    <col min="6420" max="6420" width="10.42578125" style="7" customWidth="1"/>
    <col min="6421" max="6421" width="11.140625" style="7" customWidth="1"/>
    <col min="6422" max="6422" width="12.140625" style="7" customWidth="1"/>
    <col min="6423" max="6423" width="14.42578125" style="7" customWidth="1"/>
    <col min="6424" max="6424" width="13.5703125" style="7" customWidth="1"/>
    <col min="6425" max="6425" width="16" style="7" customWidth="1"/>
    <col min="6426" max="6426" width="17" style="7" customWidth="1"/>
    <col min="6427" max="6427" width="12.5703125" style="7" customWidth="1"/>
    <col min="6428" max="6428" width="15.140625" style="7" customWidth="1"/>
    <col min="6429" max="6429" width="18.140625" style="7" customWidth="1"/>
    <col min="6430" max="6431" width="12.42578125" style="7" customWidth="1"/>
    <col min="6432" max="6432" width="9.140625" style="7" customWidth="1"/>
    <col min="6433" max="6433" width="11.140625" style="7" customWidth="1"/>
    <col min="6434" max="6661" width="9.140625" style="7"/>
    <col min="6662" max="6662" width="5.5703125" style="7" customWidth="1"/>
    <col min="6663" max="6663" width="25.5703125" style="7" customWidth="1"/>
    <col min="6664" max="6665" width="9.140625" style="7" hidden="1" customWidth="1"/>
    <col min="6666" max="6666" width="7" style="7" customWidth="1"/>
    <col min="6667" max="6667" width="5.42578125" style="7" customWidth="1"/>
    <col min="6668" max="6668" width="6.5703125" style="7" customWidth="1"/>
    <col min="6669" max="6669" width="14.42578125" style="7" customWidth="1"/>
    <col min="6670" max="6670" width="15.5703125" style="7" customWidth="1"/>
    <col min="6671" max="6671" width="14.42578125" style="7" customWidth="1"/>
    <col min="6672" max="6673" width="12.5703125" style="7" customWidth="1"/>
    <col min="6674" max="6674" width="8.140625" style="7" customWidth="1"/>
    <col min="6675" max="6675" width="11.5703125" style="7" customWidth="1"/>
    <col min="6676" max="6676" width="10.42578125" style="7" customWidth="1"/>
    <col min="6677" max="6677" width="11.140625" style="7" customWidth="1"/>
    <col min="6678" max="6678" width="12.140625" style="7" customWidth="1"/>
    <col min="6679" max="6679" width="14.42578125" style="7" customWidth="1"/>
    <col min="6680" max="6680" width="13.5703125" style="7" customWidth="1"/>
    <col min="6681" max="6681" width="16" style="7" customWidth="1"/>
    <col min="6682" max="6682" width="17" style="7" customWidth="1"/>
    <col min="6683" max="6683" width="12.5703125" style="7" customWidth="1"/>
    <col min="6684" max="6684" width="15.140625" style="7" customWidth="1"/>
    <col min="6685" max="6685" width="18.140625" style="7" customWidth="1"/>
    <col min="6686" max="6687" width="12.42578125" style="7" customWidth="1"/>
    <col min="6688" max="6688" width="9.140625" style="7" customWidth="1"/>
    <col min="6689" max="6689" width="11.140625" style="7" customWidth="1"/>
    <col min="6690" max="6917" width="9.140625" style="7"/>
    <col min="6918" max="6918" width="5.5703125" style="7" customWidth="1"/>
    <col min="6919" max="6919" width="25.5703125" style="7" customWidth="1"/>
    <col min="6920" max="6921" width="9.140625" style="7" hidden="1" customWidth="1"/>
    <col min="6922" max="6922" width="7" style="7" customWidth="1"/>
    <col min="6923" max="6923" width="5.42578125" style="7" customWidth="1"/>
    <col min="6924" max="6924" width="6.5703125" style="7" customWidth="1"/>
    <col min="6925" max="6925" width="14.42578125" style="7" customWidth="1"/>
    <col min="6926" max="6926" width="15.5703125" style="7" customWidth="1"/>
    <col min="6927" max="6927" width="14.42578125" style="7" customWidth="1"/>
    <col min="6928" max="6929" width="12.5703125" style="7" customWidth="1"/>
    <col min="6930" max="6930" width="8.140625" style="7" customWidth="1"/>
    <col min="6931" max="6931" width="11.5703125" style="7" customWidth="1"/>
    <col min="6932" max="6932" width="10.42578125" style="7" customWidth="1"/>
    <col min="6933" max="6933" width="11.140625" style="7" customWidth="1"/>
    <col min="6934" max="6934" width="12.140625" style="7" customWidth="1"/>
    <col min="6935" max="6935" width="14.42578125" style="7" customWidth="1"/>
    <col min="6936" max="6936" width="13.5703125" style="7" customWidth="1"/>
    <col min="6937" max="6937" width="16" style="7" customWidth="1"/>
    <col min="6938" max="6938" width="17" style="7" customWidth="1"/>
    <col min="6939" max="6939" width="12.5703125" style="7" customWidth="1"/>
    <col min="6940" max="6940" width="15.140625" style="7" customWidth="1"/>
    <col min="6941" max="6941" width="18.140625" style="7" customWidth="1"/>
    <col min="6942" max="6943" width="12.42578125" style="7" customWidth="1"/>
    <col min="6944" max="6944" width="9.140625" style="7" customWidth="1"/>
    <col min="6945" max="6945" width="11.140625" style="7" customWidth="1"/>
    <col min="6946" max="7173" width="9.140625" style="7"/>
    <col min="7174" max="7174" width="5.5703125" style="7" customWidth="1"/>
    <col min="7175" max="7175" width="25.5703125" style="7" customWidth="1"/>
    <col min="7176" max="7177" width="9.140625" style="7" hidden="1" customWidth="1"/>
    <col min="7178" max="7178" width="7" style="7" customWidth="1"/>
    <col min="7179" max="7179" width="5.42578125" style="7" customWidth="1"/>
    <col min="7180" max="7180" width="6.5703125" style="7" customWidth="1"/>
    <col min="7181" max="7181" width="14.42578125" style="7" customWidth="1"/>
    <col min="7182" max="7182" width="15.5703125" style="7" customWidth="1"/>
    <col min="7183" max="7183" width="14.42578125" style="7" customWidth="1"/>
    <col min="7184" max="7185" width="12.5703125" style="7" customWidth="1"/>
    <col min="7186" max="7186" width="8.140625" style="7" customWidth="1"/>
    <col min="7187" max="7187" width="11.5703125" style="7" customWidth="1"/>
    <col min="7188" max="7188" width="10.42578125" style="7" customWidth="1"/>
    <col min="7189" max="7189" width="11.140625" style="7" customWidth="1"/>
    <col min="7190" max="7190" width="12.140625" style="7" customWidth="1"/>
    <col min="7191" max="7191" width="14.42578125" style="7" customWidth="1"/>
    <col min="7192" max="7192" width="13.5703125" style="7" customWidth="1"/>
    <col min="7193" max="7193" width="16" style="7" customWidth="1"/>
    <col min="7194" max="7194" width="17" style="7" customWidth="1"/>
    <col min="7195" max="7195" width="12.5703125" style="7" customWidth="1"/>
    <col min="7196" max="7196" width="15.140625" style="7" customWidth="1"/>
    <col min="7197" max="7197" width="18.140625" style="7" customWidth="1"/>
    <col min="7198" max="7199" width="12.42578125" style="7" customWidth="1"/>
    <col min="7200" max="7200" width="9.140625" style="7" customWidth="1"/>
    <col min="7201" max="7201" width="11.140625" style="7" customWidth="1"/>
    <col min="7202" max="7429" width="9.140625" style="7"/>
    <col min="7430" max="7430" width="5.5703125" style="7" customWidth="1"/>
    <col min="7431" max="7431" width="25.5703125" style="7" customWidth="1"/>
    <col min="7432" max="7433" width="9.140625" style="7" hidden="1" customWidth="1"/>
    <col min="7434" max="7434" width="7" style="7" customWidth="1"/>
    <col min="7435" max="7435" width="5.42578125" style="7" customWidth="1"/>
    <col min="7436" max="7436" width="6.5703125" style="7" customWidth="1"/>
    <col min="7437" max="7437" width="14.42578125" style="7" customWidth="1"/>
    <col min="7438" max="7438" width="15.5703125" style="7" customWidth="1"/>
    <col min="7439" max="7439" width="14.42578125" style="7" customWidth="1"/>
    <col min="7440" max="7441" width="12.5703125" style="7" customWidth="1"/>
    <col min="7442" max="7442" width="8.140625" style="7" customWidth="1"/>
    <col min="7443" max="7443" width="11.5703125" style="7" customWidth="1"/>
    <col min="7444" max="7444" width="10.42578125" style="7" customWidth="1"/>
    <col min="7445" max="7445" width="11.140625" style="7" customWidth="1"/>
    <col min="7446" max="7446" width="12.140625" style="7" customWidth="1"/>
    <col min="7447" max="7447" width="14.42578125" style="7" customWidth="1"/>
    <col min="7448" max="7448" width="13.5703125" style="7" customWidth="1"/>
    <col min="7449" max="7449" width="16" style="7" customWidth="1"/>
    <col min="7450" max="7450" width="17" style="7" customWidth="1"/>
    <col min="7451" max="7451" width="12.5703125" style="7" customWidth="1"/>
    <col min="7452" max="7452" width="15.140625" style="7" customWidth="1"/>
    <col min="7453" max="7453" width="18.140625" style="7" customWidth="1"/>
    <col min="7454" max="7455" width="12.42578125" style="7" customWidth="1"/>
    <col min="7456" max="7456" width="9.140625" style="7" customWidth="1"/>
    <col min="7457" max="7457" width="11.140625" style="7" customWidth="1"/>
    <col min="7458" max="7685" width="9.140625" style="7"/>
    <col min="7686" max="7686" width="5.5703125" style="7" customWidth="1"/>
    <col min="7687" max="7687" width="25.5703125" style="7" customWidth="1"/>
    <col min="7688" max="7689" width="9.140625" style="7" hidden="1" customWidth="1"/>
    <col min="7690" max="7690" width="7" style="7" customWidth="1"/>
    <col min="7691" max="7691" width="5.42578125" style="7" customWidth="1"/>
    <col min="7692" max="7692" width="6.5703125" style="7" customWidth="1"/>
    <col min="7693" max="7693" width="14.42578125" style="7" customWidth="1"/>
    <col min="7694" max="7694" width="15.5703125" style="7" customWidth="1"/>
    <col min="7695" max="7695" width="14.42578125" style="7" customWidth="1"/>
    <col min="7696" max="7697" width="12.5703125" style="7" customWidth="1"/>
    <col min="7698" max="7698" width="8.140625" style="7" customWidth="1"/>
    <col min="7699" max="7699" width="11.5703125" style="7" customWidth="1"/>
    <col min="7700" max="7700" width="10.42578125" style="7" customWidth="1"/>
    <col min="7701" max="7701" width="11.140625" style="7" customWidth="1"/>
    <col min="7702" max="7702" width="12.140625" style="7" customWidth="1"/>
    <col min="7703" max="7703" width="14.42578125" style="7" customWidth="1"/>
    <col min="7704" max="7704" width="13.5703125" style="7" customWidth="1"/>
    <col min="7705" max="7705" width="16" style="7" customWidth="1"/>
    <col min="7706" max="7706" width="17" style="7" customWidth="1"/>
    <col min="7707" max="7707" width="12.5703125" style="7" customWidth="1"/>
    <col min="7708" max="7708" width="15.140625" style="7" customWidth="1"/>
    <col min="7709" max="7709" width="18.140625" style="7" customWidth="1"/>
    <col min="7710" max="7711" width="12.42578125" style="7" customWidth="1"/>
    <col min="7712" max="7712" width="9.140625" style="7" customWidth="1"/>
    <col min="7713" max="7713" width="11.140625" style="7" customWidth="1"/>
    <col min="7714" max="7941" width="9.140625" style="7"/>
    <col min="7942" max="7942" width="5.5703125" style="7" customWidth="1"/>
    <col min="7943" max="7943" width="25.5703125" style="7" customWidth="1"/>
    <col min="7944" max="7945" width="9.140625" style="7" hidden="1" customWidth="1"/>
    <col min="7946" max="7946" width="7" style="7" customWidth="1"/>
    <col min="7947" max="7947" width="5.42578125" style="7" customWidth="1"/>
    <col min="7948" max="7948" width="6.5703125" style="7" customWidth="1"/>
    <col min="7949" max="7949" width="14.42578125" style="7" customWidth="1"/>
    <col min="7950" max="7950" width="15.5703125" style="7" customWidth="1"/>
    <col min="7951" max="7951" width="14.42578125" style="7" customWidth="1"/>
    <col min="7952" max="7953" width="12.5703125" style="7" customWidth="1"/>
    <col min="7954" max="7954" width="8.140625" style="7" customWidth="1"/>
    <col min="7955" max="7955" width="11.5703125" style="7" customWidth="1"/>
    <col min="7956" max="7956" width="10.42578125" style="7" customWidth="1"/>
    <col min="7957" max="7957" width="11.140625" style="7" customWidth="1"/>
    <col min="7958" max="7958" width="12.140625" style="7" customWidth="1"/>
    <col min="7959" max="7959" width="14.42578125" style="7" customWidth="1"/>
    <col min="7960" max="7960" width="13.5703125" style="7" customWidth="1"/>
    <col min="7961" max="7961" width="16" style="7" customWidth="1"/>
    <col min="7962" max="7962" width="17" style="7" customWidth="1"/>
    <col min="7963" max="7963" width="12.5703125" style="7" customWidth="1"/>
    <col min="7964" max="7964" width="15.140625" style="7" customWidth="1"/>
    <col min="7965" max="7965" width="18.140625" style="7" customWidth="1"/>
    <col min="7966" max="7967" width="12.42578125" style="7" customWidth="1"/>
    <col min="7968" max="7968" width="9.140625" style="7" customWidth="1"/>
    <col min="7969" max="7969" width="11.140625" style="7" customWidth="1"/>
    <col min="7970" max="8197" width="9.140625" style="7"/>
    <col min="8198" max="8198" width="5.5703125" style="7" customWidth="1"/>
    <col min="8199" max="8199" width="25.5703125" style="7" customWidth="1"/>
    <col min="8200" max="8201" width="9.140625" style="7" hidden="1" customWidth="1"/>
    <col min="8202" max="8202" width="7" style="7" customWidth="1"/>
    <col min="8203" max="8203" width="5.42578125" style="7" customWidth="1"/>
    <col min="8204" max="8204" width="6.5703125" style="7" customWidth="1"/>
    <col min="8205" max="8205" width="14.42578125" style="7" customWidth="1"/>
    <col min="8206" max="8206" width="15.5703125" style="7" customWidth="1"/>
    <col min="8207" max="8207" width="14.42578125" style="7" customWidth="1"/>
    <col min="8208" max="8209" width="12.5703125" style="7" customWidth="1"/>
    <col min="8210" max="8210" width="8.140625" style="7" customWidth="1"/>
    <col min="8211" max="8211" width="11.5703125" style="7" customWidth="1"/>
    <col min="8212" max="8212" width="10.42578125" style="7" customWidth="1"/>
    <col min="8213" max="8213" width="11.140625" style="7" customWidth="1"/>
    <col min="8214" max="8214" width="12.140625" style="7" customWidth="1"/>
    <col min="8215" max="8215" width="14.42578125" style="7" customWidth="1"/>
    <col min="8216" max="8216" width="13.5703125" style="7" customWidth="1"/>
    <col min="8217" max="8217" width="16" style="7" customWidth="1"/>
    <col min="8218" max="8218" width="17" style="7" customWidth="1"/>
    <col min="8219" max="8219" width="12.5703125" style="7" customWidth="1"/>
    <col min="8220" max="8220" width="15.140625" style="7" customWidth="1"/>
    <col min="8221" max="8221" width="18.140625" style="7" customWidth="1"/>
    <col min="8222" max="8223" width="12.42578125" style="7" customWidth="1"/>
    <col min="8224" max="8224" width="9.140625" style="7" customWidth="1"/>
    <col min="8225" max="8225" width="11.140625" style="7" customWidth="1"/>
    <col min="8226" max="8453" width="9.140625" style="7"/>
    <col min="8454" max="8454" width="5.5703125" style="7" customWidth="1"/>
    <col min="8455" max="8455" width="25.5703125" style="7" customWidth="1"/>
    <col min="8456" max="8457" width="9.140625" style="7" hidden="1" customWidth="1"/>
    <col min="8458" max="8458" width="7" style="7" customWidth="1"/>
    <col min="8459" max="8459" width="5.42578125" style="7" customWidth="1"/>
    <col min="8460" max="8460" width="6.5703125" style="7" customWidth="1"/>
    <col min="8461" max="8461" width="14.42578125" style="7" customWidth="1"/>
    <col min="8462" max="8462" width="15.5703125" style="7" customWidth="1"/>
    <col min="8463" max="8463" width="14.42578125" style="7" customWidth="1"/>
    <col min="8464" max="8465" width="12.5703125" style="7" customWidth="1"/>
    <col min="8466" max="8466" width="8.140625" style="7" customWidth="1"/>
    <col min="8467" max="8467" width="11.5703125" style="7" customWidth="1"/>
    <col min="8468" max="8468" width="10.42578125" style="7" customWidth="1"/>
    <col min="8469" max="8469" width="11.140625" style="7" customWidth="1"/>
    <col min="8470" max="8470" width="12.140625" style="7" customWidth="1"/>
    <col min="8471" max="8471" width="14.42578125" style="7" customWidth="1"/>
    <col min="8472" max="8472" width="13.5703125" style="7" customWidth="1"/>
    <col min="8473" max="8473" width="16" style="7" customWidth="1"/>
    <col min="8474" max="8474" width="17" style="7" customWidth="1"/>
    <col min="8475" max="8475" width="12.5703125" style="7" customWidth="1"/>
    <col min="8476" max="8476" width="15.140625" style="7" customWidth="1"/>
    <col min="8477" max="8477" width="18.140625" style="7" customWidth="1"/>
    <col min="8478" max="8479" width="12.42578125" style="7" customWidth="1"/>
    <col min="8480" max="8480" width="9.140625" style="7" customWidth="1"/>
    <col min="8481" max="8481" width="11.140625" style="7" customWidth="1"/>
    <col min="8482" max="8709" width="9.140625" style="7"/>
    <col min="8710" max="8710" width="5.5703125" style="7" customWidth="1"/>
    <col min="8711" max="8711" width="25.5703125" style="7" customWidth="1"/>
    <col min="8712" max="8713" width="9.140625" style="7" hidden="1" customWidth="1"/>
    <col min="8714" max="8714" width="7" style="7" customWidth="1"/>
    <col min="8715" max="8715" width="5.42578125" style="7" customWidth="1"/>
    <col min="8716" max="8716" width="6.5703125" style="7" customWidth="1"/>
    <col min="8717" max="8717" width="14.42578125" style="7" customWidth="1"/>
    <col min="8718" max="8718" width="15.5703125" style="7" customWidth="1"/>
    <col min="8719" max="8719" width="14.42578125" style="7" customWidth="1"/>
    <col min="8720" max="8721" width="12.5703125" style="7" customWidth="1"/>
    <col min="8722" max="8722" width="8.140625" style="7" customWidth="1"/>
    <col min="8723" max="8723" width="11.5703125" style="7" customWidth="1"/>
    <col min="8724" max="8724" width="10.42578125" style="7" customWidth="1"/>
    <col min="8725" max="8725" width="11.140625" style="7" customWidth="1"/>
    <col min="8726" max="8726" width="12.140625" style="7" customWidth="1"/>
    <col min="8727" max="8727" width="14.42578125" style="7" customWidth="1"/>
    <col min="8728" max="8728" width="13.5703125" style="7" customWidth="1"/>
    <col min="8729" max="8729" width="16" style="7" customWidth="1"/>
    <col min="8730" max="8730" width="17" style="7" customWidth="1"/>
    <col min="8731" max="8731" width="12.5703125" style="7" customWidth="1"/>
    <col min="8732" max="8732" width="15.140625" style="7" customWidth="1"/>
    <col min="8733" max="8733" width="18.140625" style="7" customWidth="1"/>
    <col min="8734" max="8735" width="12.42578125" style="7" customWidth="1"/>
    <col min="8736" max="8736" width="9.140625" style="7" customWidth="1"/>
    <col min="8737" max="8737" width="11.140625" style="7" customWidth="1"/>
    <col min="8738" max="8965" width="9.140625" style="7"/>
    <col min="8966" max="8966" width="5.5703125" style="7" customWidth="1"/>
    <col min="8967" max="8967" width="25.5703125" style="7" customWidth="1"/>
    <col min="8968" max="8969" width="9.140625" style="7" hidden="1" customWidth="1"/>
    <col min="8970" max="8970" width="7" style="7" customWidth="1"/>
    <col min="8971" max="8971" width="5.42578125" style="7" customWidth="1"/>
    <col min="8972" max="8972" width="6.5703125" style="7" customWidth="1"/>
    <col min="8973" max="8973" width="14.42578125" style="7" customWidth="1"/>
    <col min="8974" max="8974" width="15.5703125" style="7" customWidth="1"/>
    <col min="8975" max="8975" width="14.42578125" style="7" customWidth="1"/>
    <col min="8976" max="8977" width="12.5703125" style="7" customWidth="1"/>
    <col min="8978" max="8978" width="8.140625" style="7" customWidth="1"/>
    <col min="8979" max="8979" width="11.5703125" style="7" customWidth="1"/>
    <col min="8980" max="8980" width="10.42578125" style="7" customWidth="1"/>
    <col min="8981" max="8981" width="11.140625" style="7" customWidth="1"/>
    <col min="8982" max="8982" width="12.140625" style="7" customWidth="1"/>
    <col min="8983" max="8983" width="14.42578125" style="7" customWidth="1"/>
    <col min="8984" max="8984" width="13.5703125" style="7" customWidth="1"/>
    <col min="8985" max="8985" width="16" style="7" customWidth="1"/>
    <col min="8986" max="8986" width="17" style="7" customWidth="1"/>
    <col min="8987" max="8987" width="12.5703125" style="7" customWidth="1"/>
    <col min="8988" max="8988" width="15.140625" style="7" customWidth="1"/>
    <col min="8989" max="8989" width="18.140625" style="7" customWidth="1"/>
    <col min="8990" max="8991" width="12.42578125" style="7" customWidth="1"/>
    <col min="8992" max="8992" width="9.140625" style="7" customWidth="1"/>
    <col min="8993" max="8993" width="11.140625" style="7" customWidth="1"/>
    <col min="8994" max="9221" width="9.140625" style="7"/>
    <col min="9222" max="9222" width="5.5703125" style="7" customWidth="1"/>
    <col min="9223" max="9223" width="25.5703125" style="7" customWidth="1"/>
    <col min="9224" max="9225" width="9.140625" style="7" hidden="1" customWidth="1"/>
    <col min="9226" max="9226" width="7" style="7" customWidth="1"/>
    <col min="9227" max="9227" width="5.42578125" style="7" customWidth="1"/>
    <col min="9228" max="9228" width="6.5703125" style="7" customWidth="1"/>
    <col min="9229" max="9229" width="14.42578125" style="7" customWidth="1"/>
    <col min="9230" max="9230" width="15.5703125" style="7" customWidth="1"/>
    <col min="9231" max="9231" width="14.42578125" style="7" customWidth="1"/>
    <col min="9232" max="9233" width="12.5703125" style="7" customWidth="1"/>
    <col min="9234" max="9234" width="8.140625" style="7" customWidth="1"/>
    <col min="9235" max="9235" width="11.5703125" style="7" customWidth="1"/>
    <col min="9236" max="9236" width="10.42578125" style="7" customWidth="1"/>
    <col min="9237" max="9237" width="11.140625" style="7" customWidth="1"/>
    <col min="9238" max="9238" width="12.140625" style="7" customWidth="1"/>
    <col min="9239" max="9239" width="14.42578125" style="7" customWidth="1"/>
    <col min="9240" max="9240" width="13.5703125" style="7" customWidth="1"/>
    <col min="9241" max="9241" width="16" style="7" customWidth="1"/>
    <col min="9242" max="9242" width="17" style="7" customWidth="1"/>
    <col min="9243" max="9243" width="12.5703125" style="7" customWidth="1"/>
    <col min="9244" max="9244" width="15.140625" style="7" customWidth="1"/>
    <col min="9245" max="9245" width="18.140625" style="7" customWidth="1"/>
    <col min="9246" max="9247" width="12.42578125" style="7" customWidth="1"/>
    <col min="9248" max="9248" width="9.140625" style="7" customWidth="1"/>
    <col min="9249" max="9249" width="11.140625" style="7" customWidth="1"/>
    <col min="9250" max="9477" width="9.140625" style="7"/>
    <col min="9478" max="9478" width="5.5703125" style="7" customWidth="1"/>
    <col min="9479" max="9479" width="25.5703125" style="7" customWidth="1"/>
    <col min="9480" max="9481" width="9.140625" style="7" hidden="1" customWidth="1"/>
    <col min="9482" max="9482" width="7" style="7" customWidth="1"/>
    <col min="9483" max="9483" width="5.42578125" style="7" customWidth="1"/>
    <col min="9484" max="9484" width="6.5703125" style="7" customWidth="1"/>
    <col min="9485" max="9485" width="14.42578125" style="7" customWidth="1"/>
    <col min="9486" max="9486" width="15.5703125" style="7" customWidth="1"/>
    <col min="9487" max="9487" width="14.42578125" style="7" customWidth="1"/>
    <col min="9488" max="9489" width="12.5703125" style="7" customWidth="1"/>
    <col min="9490" max="9490" width="8.140625" style="7" customWidth="1"/>
    <col min="9491" max="9491" width="11.5703125" style="7" customWidth="1"/>
    <col min="9492" max="9492" width="10.42578125" style="7" customWidth="1"/>
    <col min="9493" max="9493" width="11.140625" style="7" customWidth="1"/>
    <col min="9494" max="9494" width="12.140625" style="7" customWidth="1"/>
    <col min="9495" max="9495" width="14.42578125" style="7" customWidth="1"/>
    <col min="9496" max="9496" width="13.5703125" style="7" customWidth="1"/>
    <col min="9497" max="9497" width="16" style="7" customWidth="1"/>
    <col min="9498" max="9498" width="17" style="7" customWidth="1"/>
    <col min="9499" max="9499" width="12.5703125" style="7" customWidth="1"/>
    <col min="9500" max="9500" width="15.140625" style="7" customWidth="1"/>
    <col min="9501" max="9501" width="18.140625" style="7" customWidth="1"/>
    <col min="9502" max="9503" width="12.42578125" style="7" customWidth="1"/>
    <col min="9504" max="9504" width="9.140625" style="7" customWidth="1"/>
    <col min="9505" max="9505" width="11.140625" style="7" customWidth="1"/>
    <col min="9506" max="9733" width="9.140625" style="7"/>
    <col min="9734" max="9734" width="5.5703125" style="7" customWidth="1"/>
    <col min="9735" max="9735" width="25.5703125" style="7" customWidth="1"/>
    <col min="9736" max="9737" width="9.140625" style="7" hidden="1" customWidth="1"/>
    <col min="9738" max="9738" width="7" style="7" customWidth="1"/>
    <col min="9739" max="9739" width="5.42578125" style="7" customWidth="1"/>
    <col min="9740" max="9740" width="6.5703125" style="7" customWidth="1"/>
    <col min="9741" max="9741" width="14.42578125" style="7" customWidth="1"/>
    <col min="9742" max="9742" width="15.5703125" style="7" customWidth="1"/>
    <col min="9743" max="9743" width="14.42578125" style="7" customWidth="1"/>
    <col min="9744" max="9745" width="12.5703125" style="7" customWidth="1"/>
    <col min="9746" max="9746" width="8.140625" style="7" customWidth="1"/>
    <col min="9747" max="9747" width="11.5703125" style="7" customWidth="1"/>
    <col min="9748" max="9748" width="10.42578125" style="7" customWidth="1"/>
    <col min="9749" max="9749" width="11.140625" style="7" customWidth="1"/>
    <col min="9750" max="9750" width="12.140625" style="7" customWidth="1"/>
    <col min="9751" max="9751" width="14.42578125" style="7" customWidth="1"/>
    <col min="9752" max="9752" width="13.5703125" style="7" customWidth="1"/>
    <col min="9753" max="9753" width="16" style="7" customWidth="1"/>
    <col min="9754" max="9754" width="17" style="7" customWidth="1"/>
    <col min="9755" max="9755" width="12.5703125" style="7" customWidth="1"/>
    <col min="9756" max="9756" width="15.140625" style="7" customWidth="1"/>
    <col min="9757" max="9757" width="18.140625" style="7" customWidth="1"/>
    <col min="9758" max="9759" width="12.42578125" style="7" customWidth="1"/>
    <col min="9760" max="9760" width="9.140625" style="7" customWidth="1"/>
    <col min="9761" max="9761" width="11.140625" style="7" customWidth="1"/>
    <col min="9762" max="9989" width="9.140625" style="7"/>
    <col min="9990" max="9990" width="5.5703125" style="7" customWidth="1"/>
    <col min="9991" max="9991" width="25.5703125" style="7" customWidth="1"/>
    <col min="9992" max="9993" width="9.140625" style="7" hidden="1" customWidth="1"/>
    <col min="9994" max="9994" width="7" style="7" customWidth="1"/>
    <col min="9995" max="9995" width="5.42578125" style="7" customWidth="1"/>
    <col min="9996" max="9996" width="6.5703125" style="7" customWidth="1"/>
    <col min="9997" max="9997" width="14.42578125" style="7" customWidth="1"/>
    <col min="9998" max="9998" width="15.5703125" style="7" customWidth="1"/>
    <col min="9999" max="9999" width="14.42578125" style="7" customWidth="1"/>
    <col min="10000" max="10001" width="12.5703125" style="7" customWidth="1"/>
    <col min="10002" max="10002" width="8.140625" style="7" customWidth="1"/>
    <col min="10003" max="10003" width="11.5703125" style="7" customWidth="1"/>
    <col min="10004" max="10004" width="10.42578125" style="7" customWidth="1"/>
    <col min="10005" max="10005" width="11.140625" style="7" customWidth="1"/>
    <col min="10006" max="10006" width="12.140625" style="7" customWidth="1"/>
    <col min="10007" max="10007" width="14.42578125" style="7" customWidth="1"/>
    <col min="10008" max="10008" width="13.5703125" style="7" customWidth="1"/>
    <col min="10009" max="10009" width="16" style="7" customWidth="1"/>
    <col min="10010" max="10010" width="17" style="7" customWidth="1"/>
    <col min="10011" max="10011" width="12.5703125" style="7" customWidth="1"/>
    <col min="10012" max="10012" width="15.140625" style="7" customWidth="1"/>
    <col min="10013" max="10013" width="18.140625" style="7" customWidth="1"/>
    <col min="10014" max="10015" width="12.42578125" style="7" customWidth="1"/>
    <col min="10016" max="10016" width="9.140625" style="7" customWidth="1"/>
    <col min="10017" max="10017" width="11.140625" style="7" customWidth="1"/>
    <col min="10018" max="10245" width="9.140625" style="7"/>
    <col min="10246" max="10246" width="5.5703125" style="7" customWidth="1"/>
    <col min="10247" max="10247" width="25.5703125" style="7" customWidth="1"/>
    <col min="10248" max="10249" width="9.140625" style="7" hidden="1" customWidth="1"/>
    <col min="10250" max="10250" width="7" style="7" customWidth="1"/>
    <col min="10251" max="10251" width="5.42578125" style="7" customWidth="1"/>
    <col min="10252" max="10252" width="6.5703125" style="7" customWidth="1"/>
    <col min="10253" max="10253" width="14.42578125" style="7" customWidth="1"/>
    <col min="10254" max="10254" width="15.5703125" style="7" customWidth="1"/>
    <col min="10255" max="10255" width="14.42578125" style="7" customWidth="1"/>
    <col min="10256" max="10257" width="12.5703125" style="7" customWidth="1"/>
    <col min="10258" max="10258" width="8.140625" style="7" customWidth="1"/>
    <col min="10259" max="10259" width="11.5703125" style="7" customWidth="1"/>
    <col min="10260" max="10260" width="10.42578125" style="7" customWidth="1"/>
    <col min="10261" max="10261" width="11.140625" style="7" customWidth="1"/>
    <col min="10262" max="10262" width="12.140625" style="7" customWidth="1"/>
    <col min="10263" max="10263" width="14.42578125" style="7" customWidth="1"/>
    <col min="10264" max="10264" width="13.5703125" style="7" customWidth="1"/>
    <col min="10265" max="10265" width="16" style="7" customWidth="1"/>
    <col min="10266" max="10266" width="17" style="7" customWidth="1"/>
    <col min="10267" max="10267" width="12.5703125" style="7" customWidth="1"/>
    <col min="10268" max="10268" width="15.140625" style="7" customWidth="1"/>
    <col min="10269" max="10269" width="18.140625" style="7" customWidth="1"/>
    <col min="10270" max="10271" width="12.42578125" style="7" customWidth="1"/>
    <col min="10272" max="10272" width="9.140625" style="7" customWidth="1"/>
    <col min="10273" max="10273" width="11.140625" style="7" customWidth="1"/>
    <col min="10274" max="10501" width="9.140625" style="7"/>
    <col min="10502" max="10502" width="5.5703125" style="7" customWidth="1"/>
    <col min="10503" max="10503" width="25.5703125" style="7" customWidth="1"/>
    <col min="10504" max="10505" width="9.140625" style="7" hidden="1" customWidth="1"/>
    <col min="10506" max="10506" width="7" style="7" customWidth="1"/>
    <col min="10507" max="10507" width="5.42578125" style="7" customWidth="1"/>
    <col min="10508" max="10508" width="6.5703125" style="7" customWidth="1"/>
    <col min="10509" max="10509" width="14.42578125" style="7" customWidth="1"/>
    <col min="10510" max="10510" width="15.5703125" style="7" customWidth="1"/>
    <col min="10511" max="10511" width="14.42578125" style="7" customWidth="1"/>
    <col min="10512" max="10513" width="12.5703125" style="7" customWidth="1"/>
    <col min="10514" max="10514" width="8.140625" style="7" customWidth="1"/>
    <col min="10515" max="10515" width="11.5703125" style="7" customWidth="1"/>
    <col min="10516" max="10516" width="10.42578125" style="7" customWidth="1"/>
    <col min="10517" max="10517" width="11.140625" style="7" customWidth="1"/>
    <col min="10518" max="10518" width="12.140625" style="7" customWidth="1"/>
    <col min="10519" max="10519" width="14.42578125" style="7" customWidth="1"/>
    <col min="10520" max="10520" width="13.5703125" style="7" customWidth="1"/>
    <col min="10521" max="10521" width="16" style="7" customWidth="1"/>
    <col min="10522" max="10522" width="17" style="7" customWidth="1"/>
    <col min="10523" max="10523" width="12.5703125" style="7" customWidth="1"/>
    <col min="10524" max="10524" width="15.140625" style="7" customWidth="1"/>
    <col min="10525" max="10525" width="18.140625" style="7" customWidth="1"/>
    <col min="10526" max="10527" width="12.42578125" style="7" customWidth="1"/>
    <col min="10528" max="10528" width="9.140625" style="7" customWidth="1"/>
    <col min="10529" max="10529" width="11.140625" style="7" customWidth="1"/>
    <col min="10530" max="10757" width="9.140625" style="7"/>
    <col min="10758" max="10758" width="5.5703125" style="7" customWidth="1"/>
    <col min="10759" max="10759" width="25.5703125" style="7" customWidth="1"/>
    <col min="10760" max="10761" width="9.140625" style="7" hidden="1" customWidth="1"/>
    <col min="10762" max="10762" width="7" style="7" customWidth="1"/>
    <col min="10763" max="10763" width="5.42578125" style="7" customWidth="1"/>
    <col min="10764" max="10764" width="6.5703125" style="7" customWidth="1"/>
    <col min="10765" max="10765" width="14.42578125" style="7" customWidth="1"/>
    <col min="10766" max="10766" width="15.5703125" style="7" customWidth="1"/>
    <col min="10767" max="10767" width="14.42578125" style="7" customWidth="1"/>
    <col min="10768" max="10769" width="12.5703125" style="7" customWidth="1"/>
    <col min="10770" max="10770" width="8.140625" style="7" customWidth="1"/>
    <col min="10771" max="10771" width="11.5703125" style="7" customWidth="1"/>
    <col min="10772" max="10772" width="10.42578125" style="7" customWidth="1"/>
    <col min="10773" max="10773" width="11.140625" style="7" customWidth="1"/>
    <col min="10774" max="10774" width="12.140625" style="7" customWidth="1"/>
    <col min="10775" max="10775" width="14.42578125" style="7" customWidth="1"/>
    <col min="10776" max="10776" width="13.5703125" style="7" customWidth="1"/>
    <col min="10777" max="10777" width="16" style="7" customWidth="1"/>
    <col min="10778" max="10778" width="17" style="7" customWidth="1"/>
    <col min="10779" max="10779" width="12.5703125" style="7" customWidth="1"/>
    <col min="10780" max="10780" width="15.140625" style="7" customWidth="1"/>
    <col min="10781" max="10781" width="18.140625" style="7" customWidth="1"/>
    <col min="10782" max="10783" width="12.42578125" style="7" customWidth="1"/>
    <col min="10784" max="10784" width="9.140625" style="7" customWidth="1"/>
    <col min="10785" max="10785" width="11.140625" style="7" customWidth="1"/>
    <col min="10786" max="11013" width="9.140625" style="7"/>
    <col min="11014" max="11014" width="5.5703125" style="7" customWidth="1"/>
    <col min="11015" max="11015" width="25.5703125" style="7" customWidth="1"/>
    <col min="11016" max="11017" width="9.140625" style="7" hidden="1" customWidth="1"/>
    <col min="11018" max="11018" width="7" style="7" customWidth="1"/>
    <col min="11019" max="11019" width="5.42578125" style="7" customWidth="1"/>
    <col min="11020" max="11020" width="6.5703125" style="7" customWidth="1"/>
    <col min="11021" max="11021" width="14.42578125" style="7" customWidth="1"/>
    <col min="11022" max="11022" width="15.5703125" style="7" customWidth="1"/>
    <col min="11023" max="11023" width="14.42578125" style="7" customWidth="1"/>
    <col min="11024" max="11025" width="12.5703125" style="7" customWidth="1"/>
    <col min="11026" max="11026" width="8.140625" style="7" customWidth="1"/>
    <col min="11027" max="11027" width="11.5703125" style="7" customWidth="1"/>
    <col min="11028" max="11028" width="10.42578125" style="7" customWidth="1"/>
    <col min="11029" max="11029" width="11.140625" style="7" customWidth="1"/>
    <col min="11030" max="11030" width="12.140625" style="7" customWidth="1"/>
    <col min="11031" max="11031" width="14.42578125" style="7" customWidth="1"/>
    <col min="11032" max="11032" width="13.5703125" style="7" customWidth="1"/>
    <col min="11033" max="11033" width="16" style="7" customWidth="1"/>
    <col min="11034" max="11034" width="17" style="7" customWidth="1"/>
    <col min="11035" max="11035" width="12.5703125" style="7" customWidth="1"/>
    <col min="11036" max="11036" width="15.140625" style="7" customWidth="1"/>
    <col min="11037" max="11037" width="18.140625" style="7" customWidth="1"/>
    <col min="11038" max="11039" width="12.42578125" style="7" customWidth="1"/>
    <col min="11040" max="11040" width="9.140625" style="7" customWidth="1"/>
    <col min="11041" max="11041" width="11.140625" style="7" customWidth="1"/>
    <col min="11042" max="11269" width="9.140625" style="7"/>
    <col min="11270" max="11270" width="5.5703125" style="7" customWidth="1"/>
    <col min="11271" max="11271" width="25.5703125" style="7" customWidth="1"/>
    <col min="11272" max="11273" width="9.140625" style="7" hidden="1" customWidth="1"/>
    <col min="11274" max="11274" width="7" style="7" customWidth="1"/>
    <col min="11275" max="11275" width="5.42578125" style="7" customWidth="1"/>
    <col min="11276" max="11276" width="6.5703125" style="7" customWidth="1"/>
    <col min="11277" max="11277" width="14.42578125" style="7" customWidth="1"/>
    <col min="11278" max="11278" width="15.5703125" style="7" customWidth="1"/>
    <col min="11279" max="11279" width="14.42578125" style="7" customWidth="1"/>
    <col min="11280" max="11281" width="12.5703125" style="7" customWidth="1"/>
    <col min="11282" max="11282" width="8.140625" style="7" customWidth="1"/>
    <col min="11283" max="11283" width="11.5703125" style="7" customWidth="1"/>
    <col min="11284" max="11284" width="10.42578125" style="7" customWidth="1"/>
    <col min="11285" max="11285" width="11.140625" style="7" customWidth="1"/>
    <col min="11286" max="11286" width="12.140625" style="7" customWidth="1"/>
    <col min="11287" max="11287" width="14.42578125" style="7" customWidth="1"/>
    <col min="11288" max="11288" width="13.5703125" style="7" customWidth="1"/>
    <col min="11289" max="11289" width="16" style="7" customWidth="1"/>
    <col min="11290" max="11290" width="17" style="7" customWidth="1"/>
    <col min="11291" max="11291" width="12.5703125" style="7" customWidth="1"/>
    <col min="11292" max="11292" width="15.140625" style="7" customWidth="1"/>
    <col min="11293" max="11293" width="18.140625" style="7" customWidth="1"/>
    <col min="11294" max="11295" width="12.42578125" style="7" customWidth="1"/>
    <col min="11296" max="11296" width="9.140625" style="7" customWidth="1"/>
    <col min="11297" max="11297" width="11.140625" style="7" customWidth="1"/>
    <col min="11298" max="11525" width="9.140625" style="7"/>
    <col min="11526" max="11526" width="5.5703125" style="7" customWidth="1"/>
    <col min="11527" max="11527" width="25.5703125" style="7" customWidth="1"/>
    <col min="11528" max="11529" width="9.140625" style="7" hidden="1" customWidth="1"/>
    <col min="11530" max="11530" width="7" style="7" customWidth="1"/>
    <col min="11531" max="11531" width="5.42578125" style="7" customWidth="1"/>
    <col min="11532" max="11532" width="6.5703125" style="7" customWidth="1"/>
    <col min="11533" max="11533" width="14.42578125" style="7" customWidth="1"/>
    <col min="11534" max="11534" width="15.5703125" style="7" customWidth="1"/>
    <col min="11535" max="11535" width="14.42578125" style="7" customWidth="1"/>
    <col min="11536" max="11537" width="12.5703125" style="7" customWidth="1"/>
    <col min="11538" max="11538" width="8.140625" style="7" customWidth="1"/>
    <col min="11539" max="11539" width="11.5703125" style="7" customWidth="1"/>
    <col min="11540" max="11540" width="10.42578125" style="7" customWidth="1"/>
    <col min="11541" max="11541" width="11.140625" style="7" customWidth="1"/>
    <col min="11542" max="11542" width="12.140625" style="7" customWidth="1"/>
    <col min="11543" max="11543" width="14.42578125" style="7" customWidth="1"/>
    <col min="11544" max="11544" width="13.5703125" style="7" customWidth="1"/>
    <col min="11545" max="11545" width="16" style="7" customWidth="1"/>
    <col min="11546" max="11546" width="17" style="7" customWidth="1"/>
    <col min="11547" max="11547" width="12.5703125" style="7" customWidth="1"/>
    <col min="11548" max="11548" width="15.140625" style="7" customWidth="1"/>
    <col min="11549" max="11549" width="18.140625" style="7" customWidth="1"/>
    <col min="11550" max="11551" width="12.42578125" style="7" customWidth="1"/>
    <col min="11552" max="11552" width="9.140625" style="7" customWidth="1"/>
    <col min="11553" max="11553" width="11.140625" style="7" customWidth="1"/>
    <col min="11554" max="11781" width="9.140625" style="7"/>
    <col min="11782" max="11782" width="5.5703125" style="7" customWidth="1"/>
    <col min="11783" max="11783" width="25.5703125" style="7" customWidth="1"/>
    <col min="11784" max="11785" width="9.140625" style="7" hidden="1" customWidth="1"/>
    <col min="11786" max="11786" width="7" style="7" customWidth="1"/>
    <col min="11787" max="11787" width="5.42578125" style="7" customWidth="1"/>
    <col min="11788" max="11788" width="6.5703125" style="7" customWidth="1"/>
    <col min="11789" max="11789" width="14.42578125" style="7" customWidth="1"/>
    <col min="11790" max="11790" width="15.5703125" style="7" customWidth="1"/>
    <col min="11791" max="11791" width="14.42578125" style="7" customWidth="1"/>
    <col min="11792" max="11793" width="12.5703125" style="7" customWidth="1"/>
    <col min="11794" max="11794" width="8.140625" style="7" customWidth="1"/>
    <col min="11795" max="11795" width="11.5703125" style="7" customWidth="1"/>
    <col min="11796" max="11796" width="10.42578125" style="7" customWidth="1"/>
    <col min="11797" max="11797" width="11.140625" style="7" customWidth="1"/>
    <col min="11798" max="11798" width="12.140625" style="7" customWidth="1"/>
    <col min="11799" max="11799" width="14.42578125" style="7" customWidth="1"/>
    <col min="11800" max="11800" width="13.5703125" style="7" customWidth="1"/>
    <col min="11801" max="11801" width="16" style="7" customWidth="1"/>
    <col min="11802" max="11802" width="17" style="7" customWidth="1"/>
    <col min="11803" max="11803" width="12.5703125" style="7" customWidth="1"/>
    <col min="11804" max="11804" width="15.140625" style="7" customWidth="1"/>
    <col min="11805" max="11805" width="18.140625" style="7" customWidth="1"/>
    <col min="11806" max="11807" width="12.42578125" style="7" customWidth="1"/>
    <col min="11808" max="11808" width="9.140625" style="7" customWidth="1"/>
    <col min="11809" max="11809" width="11.140625" style="7" customWidth="1"/>
    <col min="11810" max="12037" width="9.140625" style="7"/>
    <col min="12038" max="12038" width="5.5703125" style="7" customWidth="1"/>
    <col min="12039" max="12039" width="25.5703125" style="7" customWidth="1"/>
    <col min="12040" max="12041" width="9.140625" style="7" hidden="1" customWidth="1"/>
    <col min="12042" max="12042" width="7" style="7" customWidth="1"/>
    <col min="12043" max="12043" width="5.42578125" style="7" customWidth="1"/>
    <col min="12044" max="12044" width="6.5703125" style="7" customWidth="1"/>
    <col min="12045" max="12045" width="14.42578125" style="7" customWidth="1"/>
    <col min="12046" max="12046" width="15.5703125" style="7" customWidth="1"/>
    <col min="12047" max="12047" width="14.42578125" style="7" customWidth="1"/>
    <col min="12048" max="12049" width="12.5703125" style="7" customWidth="1"/>
    <col min="12050" max="12050" width="8.140625" style="7" customWidth="1"/>
    <col min="12051" max="12051" width="11.5703125" style="7" customWidth="1"/>
    <col min="12052" max="12052" width="10.42578125" style="7" customWidth="1"/>
    <col min="12053" max="12053" width="11.140625" style="7" customWidth="1"/>
    <col min="12054" max="12054" width="12.140625" style="7" customWidth="1"/>
    <col min="12055" max="12055" width="14.42578125" style="7" customWidth="1"/>
    <col min="12056" max="12056" width="13.5703125" style="7" customWidth="1"/>
    <col min="12057" max="12057" width="16" style="7" customWidth="1"/>
    <col min="12058" max="12058" width="17" style="7" customWidth="1"/>
    <col min="12059" max="12059" width="12.5703125" style="7" customWidth="1"/>
    <col min="12060" max="12060" width="15.140625" style="7" customWidth="1"/>
    <col min="12061" max="12061" width="18.140625" style="7" customWidth="1"/>
    <col min="12062" max="12063" width="12.42578125" style="7" customWidth="1"/>
    <col min="12064" max="12064" width="9.140625" style="7" customWidth="1"/>
    <col min="12065" max="12065" width="11.140625" style="7" customWidth="1"/>
    <col min="12066" max="12293" width="9.140625" style="7"/>
    <col min="12294" max="12294" width="5.5703125" style="7" customWidth="1"/>
    <col min="12295" max="12295" width="25.5703125" style="7" customWidth="1"/>
    <col min="12296" max="12297" width="9.140625" style="7" hidden="1" customWidth="1"/>
    <col min="12298" max="12298" width="7" style="7" customWidth="1"/>
    <col min="12299" max="12299" width="5.42578125" style="7" customWidth="1"/>
    <col min="12300" max="12300" width="6.5703125" style="7" customWidth="1"/>
    <col min="12301" max="12301" width="14.42578125" style="7" customWidth="1"/>
    <col min="12302" max="12302" width="15.5703125" style="7" customWidth="1"/>
    <col min="12303" max="12303" width="14.42578125" style="7" customWidth="1"/>
    <col min="12304" max="12305" width="12.5703125" style="7" customWidth="1"/>
    <col min="12306" max="12306" width="8.140625" style="7" customWidth="1"/>
    <col min="12307" max="12307" width="11.5703125" style="7" customWidth="1"/>
    <col min="12308" max="12308" width="10.42578125" style="7" customWidth="1"/>
    <col min="12309" max="12309" width="11.140625" style="7" customWidth="1"/>
    <col min="12310" max="12310" width="12.140625" style="7" customWidth="1"/>
    <col min="12311" max="12311" width="14.42578125" style="7" customWidth="1"/>
    <col min="12312" max="12312" width="13.5703125" style="7" customWidth="1"/>
    <col min="12313" max="12313" width="16" style="7" customWidth="1"/>
    <col min="12314" max="12314" width="17" style="7" customWidth="1"/>
    <col min="12315" max="12315" width="12.5703125" style="7" customWidth="1"/>
    <col min="12316" max="12316" width="15.140625" style="7" customWidth="1"/>
    <col min="12317" max="12317" width="18.140625" style="7" customWidth="1"/>
    <col min="12318" max="12319" width="12.42578125" style="7" customWidth="1"/>
    <col min="12320" max="12320" width="9.140625" style="7" customWidth="1"/>
    <col min="12321" max="12321" width="11.140625" style="7" customWidth="1"/>
    <col min="12322" max="12549" width="9.140625" style="7"/>
    <col min="12550" max="12550" width="5.5703125" style="7" customWidth="1"/>
    <col min="12551" max="12551" width="25.5703125" style="7" customWidth="1"/>
    <col min="12552" max="12553" width="9.140625" style="7" hidden="1" customWidth="1"/>
    <col min="12554" max="12554" width="7" style="7" customWidth="1"/>
    <col min="12555" max="12555" width="5.42578125" style="7" customWidth="1"/>
    <col min="12556" max="12556" width="6.5703125" style="7" customWidth="1"/>
    <col min="12557" max="12557" width="14.42578125" style="7" customWidth="1"/>
    <col min="12558" max="12558" width="15.5703125" style="7" customWidth="1"/>
    <col min="12559" max="12559" width="14.42578125" style="7" customWidth="1"/>
    <col min="12560" max="12561" width="12.5703125" style="7" customWidth="1"/>
    <col min="12562" max="12562" width="8.140625" style="7" customWidth="1"/>
    <col min="12563" max="12563" width="11.5703125" style="7" customWidth="1"/>
    <col min="12564" max="12564" width="10.42578125" style="7" customWidth="1"/>
    <col min="12565" max="12565" width="11.140625" style="7" customWidth="1"/>
    <col min="12566" max="12566" width="12.140625" style="7" customWidth="1"/>
    <col min="12567" max="12567" width="14.42578125" style="7" customWidth="1"/>
    <col min="12568" max="12568" width="13.5703125" style="7" customWidth="1"/>
    <col min="12569" max="12569" width="16" style="7" customWidth="1"/>
    <col min="12570" max="12570" width="17" style="7" customWidth="1"/>
    <col min="12571" max="12571" width="12.5703125" style="7" customWidth="1"/>
    <col min="12572" max="12572" width="15.140625" style="7" customWidth="1"/>
    <col min="12573" max="12573" width="18.140625" style="7" customWidth="1"/>
    <col min="12574" max="12575" width="12.42578125" style="7" customWidth="1"/>
    <col min="12576" max="12576" width="9.140625" style="7" customWidth="1"/>
    <col min="12577" max="12577" width="11.140625" style="7" customWidth="1"/>
    <col min="12578" max="12805" width="9.140625" style="7"/>
    <col min="12806" max="12806" width="5.5703125" style="7" customWidth="1"/>
    <col min="12807" max="12807" width="25.5703125" style="7" customWidth="1"/>
    <col min="12808" max="12809" width="9.140625" style="7" hidden="1" customWidth="1"/>
    <col min="12810" max="12810" width="7" style="7" customWidth="1"/>
    <col min="12811" max="12811" width="5.42578125" style="7" customWidth="1"/>
    <col min="12812" max="12812" width="6.5703125" style="7" customWidth="1"/>
    <col min="12813" max="12813" width="14.42578125" style="7" customWidth="1"/>
    <col min="12814" max="12814" width="15.5703125" style="7" customWidth="1"/>
    <col min="12815" max="12815" width="14.42578125" style="7" customWidth="1"/>
    <col min="12816" max="12817" width="12.5703125" style="7" customWidth="1"/>
    <col min="12818" max="12818" width="8.140625" style="7" customWidth="1"/>
    <col min="12819" max="12819" width="11.5703125" style="7" customWidth="1"/>
    <col min="12820" max="12820" width="10.42578125" style="7" customWidth="1"/>
    <col min="12821" max="12821" width="11.140625" style="7" customWidth="1"/>
    <col min="12822" max="12822" width="12.140625" style="7" customWidth="1"/>
    <col min="12823" max="12823" width="14.42578125" style="7" customWidth="1"/>
    <col min="12824" max="12824" width="13.5703125" style="7" customWidth="1"/>
    <col min="12825" max="12825" width="16" style="7" customWidth="1"/>
    <col min="12826" max="12826" width="17" style="7" customWidth="1"/>
    <col min="12827" max="12827" width="12.5703125" style="7" customWidth="1"/>
    <col min="12828" max="12828" width="15.140625" style="7" customWidth="1"/>
    <col min="12829" max="12829" width="18.140625" style="7" customWidth="1"/>
    <col min="12830" max="12831" width="12.42578125" style="7" customWidth="1"/>
    <col min="12832" max="12832" width="9.140625" style="7" customWidth="1"/>
    <col min="12833" max="12833" width="11.140625" style="7" customWidth="1"/>
    <col min="12834" max="13061" width="9.140625" style="7"/>
    <col min="13062" max="13062" width="5.5703125" style="7" customWidth="1"/>
    <col min="13063" max="13063" width="25.5703125" style="7" customWidth="1"/>
    <col min="13064" max="13065" width="9.140625" style="7" hidden="1" customWidth="1"/>
    <col min="13066" max="13066" width="7" style="7" customWidth="1"/>
    <col min="13067" max="13067" width="5.42578125" style="7" customWidth="1"/>
    <col min="13068" max="13068" width="6.5703125" style="7" customWidth="1"/>
    <col min="13069" max="13069" width="14.42578125" style="7" customWidth="1"/>
    <col min="13070" max="13070" width="15.5703125" style="7" customWidth="1"/>
    <col min="13071" max="13071" width="14.42578125" style="7" customWidth="1"/>
    <col min="13072" max="13073" width="12.5703125" style="7" customWidth="1"/>
    <col min="13074" max="13074" width="8.140625" style="7" customWidth="1"/>
    <col min="13075" max="13075" width="11.5703125" style="7" customWidth="1"/>
    <col min="13076" max="13076" width="10.42578125" style="7" customWidth="1"/>
    <col min="13077" max="13077" width="11.140625" style="7" customWidth="1"/>
    <col min="13078" max="13078" width="12.140625" style="7" customWidth="1"/>
    <col min="13079" max="13079" width="14.42578125" style="7" customWidth="1"/>
    <col min="13080" max="13080" width="13.5703125" style="7" customWidth="1"/>
    <col min="13081" max="13081" width="16" style="7" customWidth="1"/>
    <col min="13082" max="13082" width="17" style="7" customWidth="1"/>
    <col min="13083" max="13083" width="12.5703125" style="7" customWidth="1"/>
    <col min="13084" max="13084" width="15.140625" style="7" customWidth="1"/>
    <col min="13085" max="13085" width="18.140625" style="7" customWidth="1"/>
    <col min="13086" max="13087" width="12.42578125" style="7" customWidth="1"/>
    <col min="13088" max="13088" width="9.140625" style="7" customWidth="1"/>
    <col min="13089" max="13089" width="11.140625" style="7" customWidth="1"/>
    <col min="13090" max="13317" width="9.140625" style="7"/>
    <col min="13318" max="13318" width="5.5703125" style="7" customWidth="1"/>
    <col min="13319" max="13319" width="25.5703125" style="7" customWidth="1"/>
    <col min="13320" max="13321" width="9.140625" style="7" hidden="1" customWidth="1"/>
    <col min="13322" max="13322" width="7" style="7" customWidth="1"/>
    <col min="13323" max="13323" width="5.42578125" style="7" customWidth="1"/>
    <col min="13324" max="13324" width="6.5703125" style="7" customWidth="1"/>
    <col min="13325" max="13325" width="14.42578125" style="7" customWidth="1"/>
    <col min="13326" max="13326" width="15.5703125" style="7" customWidth="1"/>
    <col min="13327" max="13327" width="14.42578125" style="7" customWidth="1"/>
    <col min="13328" max="13329" width="12.5703125" style="7" customWidth="1"/>
    <col min="13330" max="13330" width="8.140625" style="7" customWidth="1"/>
    <col min="13331" max="13331" width="11.5703125" style="7" customWidth="1"/>
    <col min="13332" max="13332" width="10.42578125" style="7" customWidth="1"/>
    <col min="13333" max="13333" width="11.140625" style="7" customWidth="1"/>
    <col min="13334" max="13334" width="12.140625" style="7" customWidth="1"/>
    <col min="13335" max="13335" width="14.42578125" style="7" customWidth="1"/>
    <col min="13336" max="13336" width="13.5703125" style="7" customWidth="1"/>
    <col min="13337" max="13337" width="16" style="7" customWidth="1"/>
    <col min="13338" max="13338" width="17" style="7" customWidth="1"/>
    <col min="13339" max="13339" width="12.5703125" style="7" customWidth="1"/>
    <col min="13340" max="13340" width="15.140625" style="7" customWidth="1"/>
    <col min="13341" max="13341" width="18.140625" style="7" customWidth="1"/>
    <col min="13342" max="13343" width="12.42578125" style="7" customWidth="1"/>
    <col min="13344" max="13344" width="9.140625" style="7" customWidth="1"/>
    <col min="13345" max="13345" width="11.140625" style="7" customWidth="1"/>
    <col min="13346" max="13573" width="9.140625" style="7"/>
    <col min="13574" max="13574" width="5.5703125" style="7" customWidth="1"/>
    <col min="13575" max="13575" width="25.5703125" style="7" customWidth="1"/>
    <col min="13576" max="13577" width="9.140625" style="7" hidden="1" customWidth="1"/>
    <col min="13578" max="13578" width="7" style="7" customWidth="1"/>
    <col min="13579" max="13579" width="5.42578125" style="7" customWidth="1"/>
    <col min="13580" max="13580" width="6.5703125" style="7" customWidth="1"/>
    <col min="13581" max="13581" width="14.42578125" style="7" customWidth="1"/>
    <col min="13582" max="13582" width="15.5703125" style="7" customWidth="1"/>
    <col min="13583" max="13583" width="14.42578125" style="7" customWidth="1"/>
    <col min="13584" max="13585" width="12.5703125" style="7" customWidth="1"/>
    <col min="13586" max="13586" width="8.140625" style="7" customWidth="1"/>
    <col min="13587" max="13587" width="11.5703125" style="7" customWidth="1"/>
    <col min="13588" max="13588" width="10.42578125" style="7" customWidth="1"/>
    <col min="13589" max="13589" width="11.140625" style="7" customWidth="1"/>
    <col min="13590" max="13590" width="12.140625" style="7" customWidth="1"/>
    <col min="13591" max="13591" width="14.42578125" style="7" customWidth="1"/>
    <col min="13592" max="13592" width="13.5703125" style="7" customWidth="1"/>
    <col min="13593" max="13593" width="16" style="7" customWidth="1"/>
    <col min="13594" max="13594" width="17" style="7" customWidth="1"/>
    <col min="13595" max="13595" width="12.5703125" style="7" customWidth="1"/>
    <col min="13596" max="13596" width="15.140625" style="7" customWidth="1"/>
    <col min="13597" max="13597" width="18.140625" style="7" customWidth="1"/>
    <col min="13598" max="13599" width="12.42578125" style="7" customWidth="1"/>
    <col min="13600" max="13600" width="9.140625" style="7" customWidth="1"/>
    <col min="13601" max="13601" width="11.140625" style="7" customWidth="1"/>
    <col min="13602" max="13829" width="9.140625" style="7"/>
    <col min="13830" max="13830" width="5.5703125" style="7" customWidth="1"/>
    <col min="13831" max="13831" width="25.5703125" style="7" customWidth="1"/>
    <col min="13832" max="13833" width="9.140625" style="7" hidden="1" customWidth="1"/>
    <col min="13834" max="13834" width="7" style="7" customWidth="1"/>
    <col min="13835" max="13835" width="5.42578125" style="7" customWidth="1"/>
    <col min="13836" max="13836" width="6.5703125" style="7" customWidth="1"/>
    <col min="13837" max="13837" width="14.42578125" style="7" customWidth="1"/>
    <col min="13838" max="13838" width="15.5703125" style="7" customWidth="1"/>
    <col min="13839" max="13839" width="14.42578125" style="7" customWidth="1"/>
    <col min="13840" max="13841" width="12.5703125" style="7" customWidth="1"/>
    <col min="13842" max="13842" width="8.140625" style="7" customWidth="1"/>
    <col min="13843" max="13843" width="11.5703125" style="7" customWidth="1"/>
    <col min="13844" max="13844" width="10.42578125" style="7" customWidth="1"/>
    <col min="13845" max="13845" width="11.140625" style="7" customWidth="1"/>
    <col min="13846" max="13846" width="12.140625" style="7" customWidth="1"/>
    <col min="13847" max="13847" width="14.42578125" style="7" customWidth="1"/>
    <col min="13848" max="13848" width="13.5703125" style="7" customWidth="1"/>
    <col min="13849" max="13849" width="16" style="7" customWidth="1"/>
    <col min="13850" max="13850" width="17" style="7" customWidth="1"/>
    <col min="13851" max="13851" width="12.5703125" style="7" customWidth="1"/>
    <col min="13852" max="13852" width="15.140625" style="7" customWidth="1"/>
    <col min="13853" max="13853" width="18.140625" style="7" customWidth="1"/>
    <col min="13854" max="13855" width="12.42578125" style="7" customWidth="1"/>
    <col min="13856" max="13856" width="9.140625" style="7" customWidth="1"/>
    <col min="13857" max="13857" width="11.140625" style="7" customWidth="1"/>
    <col min="13858" max="14085" width="9.140625" style="7"/>
    <col min="14086" max="14086" width="5.5703125" style="7" customWidth="1"/>
    <col min="14087" max="14087" width="25.5703125" style="7" customWidth="1"/>
    <col min="14088" max="14089" width="9.140625" style="7" hidden="1" customWidth="1"/>
    <col min="14090" max="14090" width="7" style="7" customWidth="1"/>
    <col min="14091" max="14091" width="5.42578125" style="7" customWidth="1"/>
    <col min="14092" max="14092" width="6.5703125" style="7" customWidth="1"/>
    <col min="14093" max="14093" width="14.42578125" style="7" customWidth="1"/>
    <col min="14094" max="14094" width="15.5703125" style="7" customWidth="1"/>
    <col min="14095" max="14095" width="14.42578125" style="7" customWidth="1"/>
    <col min="14096" max="14097" width="12.5703125" style="7" customWidth="1"/>
    <col min="14098" max="14098" width="8.140625" style="7" customWidth="1"/>
    <col min="14099" max="14099" width="11.5703125" style="7" customWidth="1"/>
    <col min="14100" max="14100" width="10.42578125" style="7" customWidth="1"/>
    <col min="14101" max="14101" width="11.140625" style="7" customWidth="1"/>
    <col min="14102" max="14102" width="12.140625" style="7" customWidth="1"/>
    <col min="14103" max="14103" width="14.42578125" style="7" customWidth="1"/>
    <col min="14104" max="14104" width="13.5703125" style="7" customWidth="1"/>
    <col min="14105" max="14105" width="16" style="7" customWidth="1"/>
    <col min="14106" max="14106" width="17" style="7" customWidth="1"/>
    <col min="14107" max="14107" width="12.5703125" style="7" customWidth="1"/>
    <col min="14108" max="14108" width="15.140625" style="7" customWidth="1"/>
    <col min="14109" max="14109" width="18.140625" style="7" customWidth="1"/>
    <col min="14110" max="14111" width="12.42578125" style="7" customWidth="1"/>
    <col min="14112" max="14112" width="9.140625" style="7" customWidth="1"/>
    <col min="14113" max="14113" width="11.140625" style="7" customWidth="1"/>
    <col min="14114" max="14341" width="9.140625" style="7"/>
    <col min="14342" max="14342" width="5.5703125" style="7" customWidth="1"/>
    <col min="14343" max="14343" width="25.5703125" style="7" customWidth="1"/>
    <col min="14344" max="14345" width="9.140625" style="7" hidden="1" customWidth="1"/>
    <col min="14346" max="14346" width="7" style="7" customWidth="1"/>
    <col min="14347" max="14347" width="5.42578125" style="7" customWidth="1"/>
    <col min="14348" max="14348" width="6.5703125" style="7" customWidth="1"/>
    <col min="14349" max="14349" width="14.42578125" style="7" customWidth="1"/>
    <col min="14350" max="14350" width="15.5703125" style="7" customWidth="1"/>
    <col min="14351" max="14351" width="14.42578125" style="7" customWidth="1"/>
    <col min="14352" max="14353" width="12.5703125" style="7" customWidth="1"/>
    <col min="14354" max="14354" width="8.140625" style="7" customWidth="1"/>
    <col min="14355" max="14355" width="11.5703125" style="7" customWidth="1"/>
    <col min="14356" max="14356" width="10.42578125" style="7" customWidth="1"/>
    <col min="14357" max="14357" width="11.140625" style="7" customWidth="1"/>
    <col min="14358" max="14358" width="12.140625" style="7" customWidth="1"/>
    <col min="14359" max="14359" width="14.42578125" style="7" customWidth="1"/>
    <col min="14360" max="14360" width="13.5703125" style="7" customWidth="1"/>
    <col min="14361" max="14361" width="16" style="7" customWidth="1"/>
    <col min="14362" max="14362" width="17" style="7" customWidth="1"/>
    <col min="14363" max="14363" width="12.5703125" style="7" customWidth="1"/>
    <col min="14364" max="14364" width="15.140625" style="7" customWidth="1"/>
    <col min="14365" max="14365" width="18.140625" style="7" customWidth="1"/>
    <col min="14366" max="14367" width="12.42578125" style="7" customWidth="1"/>
    <col min="14368" max="14368" width="9.140625" style="7" customWidth="1"/>
    <col min="14369" max="14369" width="11.140625" style="7" customWidth="1"/>
    <col min="14370" max="14597" width="9.140625" style="7"/>
    <col min="14598" max="14598" width="5.5703125" style="7" customWidth="1"/>
    <col min="14599" max="14599" width="25.5703125" style="7" customWidth="1"/>
    <col min="14600" max="14601" width="9.140625" style="7" hidden="1" customWidth="1"/>
    <col min="14602" max="14602" width="7" style="7" customWidth="1"/>
    <col min="14603" max="14603" width="5.42578125" style="7" customWidth="1"/>
    <col min="14604" max="14604" width="6.5703125" style="7" customWidth="1"/>
    <col min="14605" max="14605" width="14.42578125" style="7" customWidth="1"/>
    <col min="14606" max="14606" width="15.5703125" style="7" customWidth="1"/>
    <col min="14607" max="14607" width="14.42578125" style="7" customWidth="1"/>
    <col min="14608" max="14609" width="12.5703125" style="7" customWidth="1"/>
    <col min="14610" max="14610" width="8.140625" style="7" customWidth="1"/>
    <col min="14611" max="14611" width="11.5703125" style="7" customWidth="1"/>
    <col min="14612" max="14612" width="10.42578125" style="7" customWidth="1"/>
    <col min="14613" max="14613" width="11.140625" style="7" customWidth="1"/>
    <col min="14614" max="14614" width="12.140625" style="7" customWidth="1"/>
    <col min="14615" max="14615" width="14.42578125" style="7" customWidth="1"/>
    <col min="14616" max="14616" width="13.5703125" style="7" customWidth="1"/>
    <col min="14617" max="14617" width="16" style="7" customWidth="1"/>
    <col min="14618" max="14618" width="17" style="7" customWidth="1"/>
    <col min="14619" max="14619" width="12.5703125" style="7" customWidth="1"/>
    <col min="14620" max="14620" width="15.140625" style="7" customWidth="1"/>
    <col min="14621" max="14621" width="18.140625" style="7" customWidth="1"/>
    <col min="14622" max="14623" width="12.42578125" style="7" customWidth="1"/>
    <col min="14624" max="14624" width="9.140625" style="7" customWidth="1"/>
    <col min="14625" max="14625" width="11.140625" style="7" customWidth="1"/>
    <col min="14626" max="14853" width="9.140625" style="7"/>
    <col min="14854" max="14854" width="5.5703125" style="7" customWidth="1"/>
    <col min="14855" max="14855" width="25.5703125" style="7" customWidth="1"/>
    <col min="14856" max="14857" width="9.140625" style="7" hidden="1" customWidth="1"/>
    <col min="14858" max="14858" width="7" style="7" customWidth="1"/>
    <col min="14859" max="14859" width="5.42578125" style="7" customWidth="1"/>
    <col min="14860" max="14860" width="6.5703125" style="7" customWidth="1"/>
    <col min="14861" max="14861" width="14.42578125" style="7" customWidth="1"/>
    <col min="14862" max="14862" width="15.5703125" style="7" customWidth="1"/>
    <col min="14863" max="14863" width="14.42578125" style="7" customWidth="1"/>
    <col min="14864" max="14865" width="12.5703125" style="7" customWidth="1"/>
    <col min="14866" max="14866" width="8.140625" style="7" customWidth="1"/>
    <col min="14867" max="14867" width="11.5703125" style="7" customWidth="1"/>
    <col min="14868" max="14868" width="10.42578125" style="7" customWidth="1"/>
    <col min="14869" max="14869" width="11.140625" style="7" customWidth="1"/>
    <col min="14870" max="14870" width="12.140625" style="7" customWidth="1"/>
    <col min="14871" max="14871" width="14.42578125" style="7" customWidth="1"/>
    <col min="14872" max="14872" width="13.5703125" style="7" customWidth="1"/>
    <col min="14873" max="14873" width="16" style="7" customWidth="1"/>
    <col min="14874" max="14874" width="17" style="7" customWidth="1"/>
    <col min="14875" max="14875" width="12.5703125" style="7" customWidth="1"/>
    <col min="14876" max="14876" width="15.140625" style="7" customWidth="1"/>
    <col min="14877" max="14877" width="18.140625" style="7" customWidth="1"/>
    <col min="14878" max="14879" width="12.42578125" style="7" customWidth="1"/>
    <col min="14880" max="14880" width="9.140625" style="7" customWidth="1"/>
    <col min="14881" max="14881" width="11.140625" style="7" customWidth="1"/>
    <col min="14882" max="15109" width="9.140625" style="7"/>
    <col min="15110" max="15110" width="5.5703125" style="7" customWidth="1"/>
    <col min="15111" max="15111" width="25.5703125" style="7" customWidth="1"/>
    <col min="15112" max="15113" width="9.140625" style="7" hidden="1" customWidth="1"/>
    <col min="15114" max="15114" width="7" style="7" customWidth="1"/>
    <col min="15115" max="15115" width="5.42578125" style="7" customWidth="1"/>
    <col min="15116" max="15116" width="6.5703125" style="7" customWidth="1"/>
    <col min="15117" max="15117" width="14.42578125" style="7" customWidth="1"/>
    <col min="15118" max="15118" width="15.5703125" style="7" customWidth="1"/>
    <col min="15119" max="15119" width="14.42578125" style="7" customWidth="1"/>
    <col min="15120" max="15121" width="12.5703125" style="7" customWidth="1"/>
    <col min="15122" max="15122" width="8.140625" style="7" customWidth="1"/>
    <col min="15123" max="15123" width="11.5703125" style="7" customWidth="1"/>
    <col min="15124" max="15124" width="10.42578125" style="7" customWidth="1"/>
    <col min="15125" max="15125" width="11.140625" style="7" customWidth="1"/>
    <col min="15126" max="15126" width="12.140625" style="7" customWidth="1"/>
    <col min="15127" max="15127" width="14.42578125" style="7" customWidth="1"/>
    <col min="15128" max="15128" width="13.5703125" style="7" customWidth="1"/>
    <col min="15129" max="15129" width="16" style="7" customWidth="1"/>
    <col min="15130" max="15130" width="17" style="7" customWidth="1"/>
    <col min="15131" max="15131" width="12.5703125" style="7" customWidth="1"/>
    <col min="15132" max="15132" width="15.140625" style="7" customWidth="1"/>
    <col min="15133" max="15133" width="18.140625" style="7" customWidth="1"/>
    <col min="15134" max="15135" width="12.42578125" style="7" customWidth="1"/>
    <col min="15136" max="15136" width="9.140625" style="7" customWidth="1"/>
    <col min="15137" max="15137" width="11.140625" style="7" customWidth="1"/>
    <col min="15138" max="15365" width="9.140625" style="7"/>
    <col min="15366" max="15366" width="5.5703125" style="7" customWidth="1"/>
    <col min="15367" max="15367" width="25.5703125" style="7" customWidth="1"/>
    <col min="15368" max="15369" width="9.140625" style="7" hidden="1" customWidth="1"/>
    <col min="15370" max="15370" width="7" style="7" customWidth="1"/>
    <col min="15371" max="15371" width="5.42578125" style="7" customWidth="1"/>
    <col min="15372" max="15372" width="6.5703125" style="7" customWidth="1"/>
    <col min="15373" max="15373" width="14.42578125" style="7" customWidth="1"/>
    <col min="15374" max="15374" width="15.5703125" style="7" customWidth="1"/>
    <col min="15375" max="15375" width="14.42578125" style="7" customWidth="1"/>
    <col min="15376" max="15377" width="12.5703125" style="7" customWidth="1"/>
    <col min="15378" max="15378" width="8.140625" style="7" customWidth="1"/>
    <col min="15379" max="15379" width="11.5703125" style="7" customWidth="1"/>
    <col min="15380" max="15380" width="10.42578125" style="7" customWidth="1"/>
    <col min="15381" max="15381" width="11.140625" style="7" customWidth="1"/>
    <col min="15382" max="15382" width="12.140625" style="7" customWidth="1"/>
    <col min="15383" max="15383" width="14.42578125" style="7" customWidth="1"/>
    <col min="15384" max="15384" width="13.5703125" style="7" customWidth="1"/>
    <col min="15385" max="15385" width="16" style="7" customWidth="1"/>
    <col min="15386" max="15386" width="17" style="7" customWidth="1"/>
    <col min="15387" max="15387" width="12.5703125" style="7" customWidth="1"/>
    <col min="15388" max="15388" width="15.140625" style="7" customWidth="1"/>
    <col min="15389" max="15389" width="18.140625" style="7" customWidth="1"/>
    <col min="15390" max="15391" width="12.42578125" style="7" customWidth="1"/>
    <col min="15392" max="15392" width="9.140625" style="7" customWidth="1"/>
    <col min="15393" max="15393" width="11.140625" style="7" customWidth="1"/>
    <col min="15394" max="15621" width="9.140625" style="7"/>
    <col min="15622" max="15622" width="5.5703125" style="7" customWidth="1"/>
    <col min="15623" max="15623" width="25.5703125" style="7" customWidth="1"/>
    <col min="15624" max="15625" width="9.140625" style="7" hidden="1" customWidth="1"/>
    <col min="15626" max="15626" width="7" style="7" customWidth="1"/>
    <col min="15627" max="15627" width="5.42578125" style="7" customWidth="1"/>
    <col min="15628" max="15628" width="6.5703125" style="7" customWidth="1"/>
    <col min="15629" max="15629" width="14.42578125" style="7" customWidth="1"/>
    <col min="15630" max="15630" width="15.5703125" style="7" customWidth="1"/>
    <col min="15631" max="15631" width="14.42578125" style="7" customWidth="1"/>
    <col min="15632" max="15633" width="12.5703125" style="7" customWidth="1"/>
    <col min="15634" max="15634" width="8.140625" style="7" customWidth="1"/>
    <col min="15635" max="15635" width="11.5703125" style="7" customWidth="1"/>
    <col min="15636" max="15636" width="10.42578125" style="7" customWidth="1"/>
    <col min="15637" max="15637" width="11.140625" style="7" customWidth="1"/>
    <col min="15638" max="15638" width="12.140625" style="7" customWidth="1"/>
    <col min="15639" max="15639" width="14.42578125" style="7" customWidth="1"/>
    <col min="15640" max="15640" width="13.5703125" style="7" customWidth="1"/>
    <col min="15641" max="15641" width="16" style="7" customWidth="1"/>
    <col min="15642" max="15642" width="17" style="7" customWidth="1"/>
    <col min="15643" max="15643" width="12.5703125" style="7" customWidth="1"/>
    <col min="15644" max="15644" width="15.140625" style="7" customWidth="1"/>
    <col min="15645" max="15645" width="18.140625" style="7" customWidth="1"/>
    <col min="15646" max="15647" width="12.42578125" style="7" customWidth="1"/>
    <col min="15648" max="15648" width="9.140625" style="7" customWidth="1"/>
    <col min="15649" max="15649" width="11.140625" style="7" customWidth="1"/>
    <col min="15650" max="15877" width="9.140625" style="7"/>
    <col min="15878" max="15878" width="5.5703125" style="7" customWidth="1"/>
    <col min="15879" max="15879" width="25.5703125" style="7" customWidth="1"/>
    <col min="15880" max="15881" width="9.140625" style="7" hidden="1" customWidth="1"/>
    <col min="15882" max="15882" width="7" style="7" customWidth="1"/>
    <col min="15883" max="15883" width="5.42578125" style="7" customWidth="1"/>
    <col min="15884" max="15884" width="6.5703125" style="7" customWidth="1"/>
    <col min="15885" max="15885" width="14.42578125" style="7" customWidth="1"/>
    <col min="15886" max="15886" width="15.5703125" style="7" customWidth="1"/>
    <col min="15887" max="15887" width="14.42578125" style="7" customWidth="1"/>
    <col min="15888" max="15889" width="12.5703125" style="7" customWidth="1"/>
    <col min="15890" max="15890" width="8.140625" style="7" customWidth="1"/>
    <col min="15891" max="15891" width="11.5703125" style="7" customWidth="1"/>
    <col min="15892" max="15892" width="10.42578125" style="7" customWidth="1"/>
    <col min="15893" max="15893" width="11.140625" style="7" customWidth="1"/>
    <col min="15894" max="15894" width="12.140625" style="7" customWidth="1"/>
    <col min="15895" max="15895" width="14.42578125" style="7" customWidth="1"/>
    <col min="15896" max="15896" width="13.5703125" style="7" customWidth="1"/>
    <col min="15897" max="15897" width="16" style="7" customWidth="1"/>
    <col min="15898" max="15898" width="17" style="7" customWidth="1"/>
    <col min="15899" max="15899" width="12.5703125" style="7" customWidth="1"/>
    <col min="15900" max="15900" width="15.140625" style="7" customWidth="1"/>
    <col min="15901" max="15901" width="18.140625" style="7" customWidth="1"/>
    <col min="15902" max="15903" width="12.42578125" style="7" customWidth="1"/>
    <col min="15904" max="15904" width="9.140625" style="7" customWidth="1"/>
    <col min="15905" max="15905" width="11.140625" style="7" customWidth="1"/>
    <col min="15906" max="16133" width="9.140625" style="7"/>
    <col min="16134" max="16134" width="5.5703125" style="7" customWidth="1"/>
    <col min="16135" max="16135" width="25.5703125" style="7" customWidth="1"/>
    <col min="16136" max="16137" width="9.140625" style="7" hidden="1" customWidth="1"/>
    <col min="16138" max="16138" width="7" style="7" customWidth="1"/>
    <col min="16139" max="16139" width="5.42578125" style="7" customWidth="1"/>
    <col min="16140" max="16140" width="6.5703125" style="7" customWidth="1"/>
    <col min="16141" max="16141" width="14.42578125" style="7" customWidth="1"/>
    <col min="16142" max="16142" width="15.5703125" style="7" customWidth="1"/>
    <col min="16143" max="16143" width="14.42578125" style="7" customWidth="1"/>
    <col min="16144" max="16145" width="12.5703125" style="7" customWidth="1"/>
    <col min="16146" max="16146" width="8.140625" style="7" customWidth="1"/>
    <col min="16147" max="16147" width="11.5703125" style="7" customWidth="1"/>
    <col min="16148" max="16148" width="10.42578125" style="7" customWidth="1"/>
    <col min="16149" max="16149" width="11.140625" style="7" customWidth="1"/>
    <col min="16150" max="16150" width="12.140625" style="7" customWidth="1"/>
    <col min="16151" max="16151" width="14.42578125" style="7" customWidth="1"/>
    <col min="16152" max="16152" width="13.5703125" style="7" customWidth="1"/>
    <col min="16153" max="16153" width="16" style="7" customWidth="1"/>
    <col min="16154" max="16154" width="17" style="7" customWidth="1"/>
    <col min="16155" max="16155" width="12.5703125" style="7" customWidth="1"/>
    <col min="16156" max="16156" width="15.140625" style="7" customWidth="1"/>
    <col min="16157" max="16157" width="18.140625" style="7" customWidth="1"/>
    <col min="16158" max="16159" width="12.42578125" style="7" customWidth="1"/>
    <col min="16160" max="16160" width="9.140625" style="7" customWidth="1"/>
    <col min="16161" max="16161" width="11.140625" style="7" customWidth="1"/>
    <col min="16162" max="16384" width="9.140625" style="7"/>
  </cols>
  <sheetData>
    <row r="1" spans="1:126" s="1" customFormat="1" ht="77.849999999999994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39"/>
      <c r="T1" s="40"/>
      <c r="U1" s="41"/>
    </row>
    <row r="2" spans="1:126" s="1" customFormat="1" ht="16.5" hidden="1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39"/>
      <c r="T2" s="40"/>
      <c r="U2" s="41"/>
    </row>
    <row r="3" spans="1:126" s="1" customFormat="1" ht="16.5">
      <c r="G3" s="176" t="s">
        <v>1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39"/>
      <c r="T3" s="40"/>
      <c r="U3" s="41"/>
    </row>
    <row r="4" spans="1:126" s="2" customFormat="1" ht="53.1" customHeight="1">
      <c r="A4" s="145" t="s">
        <v>2</v>
      </c>
      <c r="B4" s="145" t="s">
        <v>3</v>
      </c>
      <c r="C4" s="145" t="s">
        <v>4</v>
      </c>
      <c r="D4" s="145" t="s">
        <v>5</v>
      </c>
      <c r="E4" s="145" t="s">
        <v>6</v>
      </c>
      <c r="F4" s="145" t="s">
        <v>7</v>
      </c>
      <c r="G4" s="177" t="s">
        <v>8</v>
      </c>
      <c r="H4" s="178"/>
      <c r="I4" s="178"/>
      <c r="J4" s="179"/>
      <c r="K4" s="177" t="s">
        <v>9</v>
      </c>
      <c r="L4" s="178"/>
      <c r="M4" s="178"/>
      <c r="N4" s="179"/>
      <c r="O4" s="145" t="s">
        <v>10</v>
      </c>
      <c r="P4" s="145"/>
      <c r="Q4" s="145"/>
      <c r="R4" s="164" t="s">
        <v>11</v>
      </c>
      <c r="S4" s="165" t="s">
        <v>12</v>
      </c>
      <c r="T4" s="166" t="s">
        <v>13</v>
      </c>
      <c r="U4" s="167" t="s">
        <v>14</v>
      </c>
      <c r="V4" s="42" t="e">
        <f>G9+#REF!</f>
        <v>#REF!</v>
      </c>
    </row>
    <row r="5" spans="1:126" s="2" customFormat="1" ht="26.85" customHeight="1">
      <c r="A5" s="145"/>
      <c r="B5" s="145"/>
      <c r="C5" s="145"/>
      <c r="D5" s="145"/>
      <c r="E5" s="145"/>
      <c r="F5" s="145"/>
      <c r="G5" s="145" t="s">
        <v>15</v>
      </c>
      <c r="H5" s="168" t="s">
        <v>16</v>
      </c>
      <c r="I5" s="169"/>
      <c r="J5" s="170"/>
      <c r="K5" s="145" t="s">
        <v>15</v>
      </c>
      <c r="L5" s="168" t="s">
        <v>16</v>
      </c>
      <c r="M5" s="169"/>
      <c r="N5" s="170"/>
      <c r="O5" s="145" t="s">
        <v>15</v>
      </c>
      <c r="P5" s="171" t="s">
        <v>16</v>
      </c>
      <c r="Q5" s="171"/>
      <c r="R5" s="147"/>
      <c r="S5" s="165"/>
      <c r="T5" s="166"/>
      <c r="U5" s="167"/>
    </row>
    <row r="6" spans="1:126" s="2" customFormat="1" ht="66.75" customHeight="1">
      <c r="A6" s="145"/>
      <c r="B6" s="145"/>
      <c r="C6" s="145"/>
      <c r="D6" s="145"/>
      <c r="E6" s="145"/>
      <c r="F6" s="145"/>
      <c r="G6" s="145"/>
      <c r="H6" s="164" t="s">
        <v>17</v>
      </c>
      <c r="I6" s="145" t="s">
        <v>18</v>
      </c>
      <c r="J6" s="145" t="s">
        <v>19</v>
      </c>
      <c r="K6" s="145"/>
      <c r="L6" s="164" t="s">
        <v>17</v>
      </c>
      <c r="M6" s="145" t="s">
        <v>18</v>
      </c>
      <c r="N6" s="145" t="s">
        <v>19</v>
      </c>
      <c r="O6" s="145"/>
      <c r="P6" s="145" t="s">
        <v>17</v>
      </c>
      <c r="Q6" s="145" t="s">
        <v>20</v>
      </c>
      <c r="R6" s="147"/>
      <c r="S6" s="165"/>
      <c r="T6" s="166"/>
      <c r="U6" s="167"/>
    </row>
    <row r="7" spans="1:126" s="2" customFormat="1" ht="51.75" customHeight="1">
      <c r="A7" s="145"/>
      <c r="B7" s="145"/>
      <c r="C7" s="145"/>
      <c r="D7" s="145"/>
      <c r="E7" s="145"/>
      <c r="F7" s="145"/>
      <c r="G7" s="145"/>
      <c r="H7" s="148"/>
      <c r="I7" s="145"/>
      <c r="J7" s="145"/>
      <c r="K7" s="145"/>
      <c r="L7" s="148"/>
      <c r="M7" s="145"/>
      <c r="N7" s="145"/>
      <c r="O7" s="145"/>
      <c r="P7" s="145"/>
      <c r="Q7" s="145"/>
      <c r="R7" s="148"/>
      <c r="S7" s="165"/>
      <c r="T7" s="166"/>
      <c r="U7" s="43"/>
    </row>
    <row r="8" spans="1:126" s="3" customFormat="1" ht="15.75">
      <c r="A8" s="13" t="s">
        <v>21</v>
      </c>
      <c r="B8" s="13" t="s">
        <v>22</v>
      </c>
      <c r="C8" s="13" t="s">
        <v>23</v>
      </c>
      <c r="D8" s="13" t="s">
        <v>24</v>
      </c>
      <c r="E8" s="13" t="s">
        <v>25</v>
      </c>
      <c r="F8" s="13" t="s">
        <v>26</v>
      </c>
      <c r="G8" s="65" t="s">
        <v>27</v>
      </c>
      <c r="H8" s="13"/>
      <c r="I8" s="13">
        <v>2</v>
      </c>
      <c r="J8" s="13">
        <v>3</v>
      </c>
      <c r="K8" s="65" t="s">
        <v>28</v>
      </c>
      <c r="L8" s="13"/>
      <c r="M8" s="13">
        <v>5</v>
      </c>
      <c r="N8" s="13">
        <v>6</v>
      </c>
      <c r="O8" s="65" t="s">
        <v>28</v>
      </c>
      <c r="P8" s="13">
        <v>5</v>
      </c>
      <c r="Q8" s="13">
        <v>6</v>
      </c>
      <c r="R8" s="13">
        <v>7</v>
      </c>
      <c r="S8" s="44"/>
      <c r="T8" s="45"/>
      <c r="U8" s="46"/>
    </row>
    <row r="9" spans="1:126" s="4" customFormat="1" ht="12.75">
      <c r="A9" s="172" t="s">
        <v>29</v>
      </c>
      <c r="B9" s="172"/>
      <c r="C9" s="14"/>
      <c r="D9" s="14"/>
      <c r="E9" s="14"/>
      <c r="F9" s="14"/>
      <c r="G9" s="15"/>
      <c r="H9" s="15"/>
      <c r="I9" s="15"/>
      <c r="J9" s="15"/>
      <c r="K9" s="15"/>
      <c r="L9" s="15"/>
      <c r="M9" s="15"/>
      <c r="N9" s="15"/>
      <c r="O9" s="15" t="e">
        <f>SUM(O10:O10)/2</f>
        <v>#REF!</v>
      </c>
      <c r="P9" s="15" t="e">
        <f>SUM(P10:P10)/2</f>
        <v>#REF!</v>
      </c>
      <c r="Q9" s="15" t="e">
        <f>SUM(Q10:Q10)/2</f>
        <v>#REF!</v>
      </c>
      <c r="R9" s="47"/>
      <c r="S9" s="48"/>
      <c r="T9" s="49"/>
      <c r="U9" s="50">
        <v>38448.959999999999</v>
      </c>
      <c r="V9" s="51" t="b">
        <f>U9=G9</f>
        <v>0</v>
      </c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</row>
    <row r="10" spans="1:126" s="5" customFormat="1" ht="12.75">
      <c r="A10" s="173" t="s">
        <v>30</v>
      </c>
      <c r="B10" s="173"/>
      <c r="C10" s="173"/>
      <c r="D10" s="173"/>
      <c r="E10" s="173"/>
      <c r="F10" s="173"/>
      <c r="G10" s="16">
        <f>SUM(G11:G17)</f>
        <v>12050</v>
      </c>
      <c r="H10" s="16">
        <f t="shared" ref="H10:N10" si="0">SUM(H11:H17)</f>
        <v>0</v>
      </c>
      <c r="I10" s="16">
        <f t="shared" si="0"/>
        <v>10845</v>
      </c>
      <c r="J10" s="16">
        <f t="shared" si="0"/>
        <v>1205</v>
      </c>
      <c r="K10" s="16">
        <f t="shared" si="0"/>
        <v>12050</v>
      </c>
      <c r="L10" s="16">
        <f t="shared" si="0"/>
        <v>0</v>
      </c>
      <c r="M10" s="16">
        <f t="shared" si="0"/>
        <v>10845</v>
      </c>
      <c r="N10" s="16">
        <f t="shared" si="0"/>
        <v>1205</v>
      </c>
      <c r="O10" s="16" t="e">
        <f>#REF!+#REF!+#REF!</f>
        <v>#REF!</v>
      </c>
      <c r="P10" s="16" t="e">
        <f>#REF!+#REF!+#REF!</f>
        <v>#REF!</v>
      </c>
      <c r="Q10" s="16" t="e">
        <f>#REF!+#REF!+#REF!</f>
        <v>#REF!</v>
      </c>
      <c r="R10" s="52"/>
      <c r="S10" s="53"/>
      <c r="T10" s="54"/>
      <c r="U10" s="55">
        <v>1659</v>
      </c>
      <c r="V10" s="51" t="b">
        <f>U10=G10</f>
        <v>0</v>
      </c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</row>
    <row r="11" spans="1:126" s="6" customFormat="1" ht="26.45" customHeight="1">
      <c r="A11" s="17">
        <v>1</v>
      </c>
      <c r="B11" s="18" t="s">
        <v>31</v>
      </c>
      <c r="C11" s="19" t="s">
        <v>32</v>
      </c>
      <c r="D11" s="20" t="s">
        <v>33</v>
      </c>
      <c r="E11" s="13" t="s">
        <v>34</v>
      </c>
      <c r="F11" s="17" t="s">
        <v>35</v>
      </c>
      <c r="G11" s="21">
        <v>1500</v>
      </c>
      <c r="H11" s="22"/>
      <c r="I11" s="22">
        <v>1350</v>
      </c>
      <c r="J11" s="22">
        <v>150</v>
      </c>
      <c r="K11" s="22">
        <v>1500</v>
      </c>
      <c r="L11" s="22"/>
      <c r="M11" s="22">
        <v>1350</v>
      </c>
      <c r="N11" s="22">
        <v>150</v>
      </c>
      <c r="O11" s="22">
        <v>1500</v>
      </c>
      <c r="P11" s="22"/>
      <c r="Q11" s="22">
        <v>1350</v>
      </c>
      <c r="R11" s="19" t="s">
        <v>36</v>
      </c>
      <c r="S11" s="56"/>
      <c r="T11" s="49"/>
      <c r="U11" s="57"/>
      <c r="V11" s="51"/>
    </row>
    <row r="12" spans="1:126" s="6" customFormat="1" ht="30.6" customHeight="1">
      <c r="A12" s="17">
        <v>2</v>
      </c>
      <c r="B12" s="23" t="s">
        <v>37</v>
      </c>
      <c r="C12" s="19" t="s">
        <v>32</v>
      </c>
      <c r="D12" s="20" t="s">
        <v>38</v>
      </c>
      <c r="E12" s="13" t="s">
        <v>39</v>
      </c>
      <c r="F12" s="17" t="s">
        <v>35</v>
      </c>
      <c r="G12" s="21">
        <v>350</v>
      </c>
      <c r="H12" s="22"/>
      <c r="I12" s="22">
        <v>315</v>
      </c>
      <c r="J12" s="22">
        <v>35</v>
      </c>
      <c r="K12" s="22">
        <v>350</v>
      </c>
      <c r="L12" s="22"/>
      <c r="M12" s="22">
        <v>315</v>
      </c>
      <c r="N12" s="22">
        <v>35</v>
      </c>
      <c r="O12" s="22">
        <v>350</v>
      </c>
      <c r="P12" s="22"/>
      <c r="Q12" s="22">
        <v>315</v>
      </c>
      <c r="R12" s="19" t="s">
        <v>36</v>
      </c>
      <c r="S12" s="56"/>
      <c r="T12" s="49"/>
      <c r="U12" s="57"/>
      <c r="V12" s="51"/>
    </row>
    <row r="13" spans="1:126" s="6" customFormat="1" ht="24.95" customHeight="1">
      <c r="A13" s="17">
        <v>3</v>
      </c>
      <c r="B13" s="23" t="s">
        <v>40</v>
      </c>
      <c r="C13" s="19" t="s">
        <v>32</v>
      </c>
      <c r="D13" s="20" t="s">
        <v>41</v>
      </c>
      <c r="E13" s="13" t="s">
        <v>39</v>
      </c>
      <c r="F13" s="17" t="s">
        <v>35</v>
      </c>
      <c r="G13" s="21">
        <v>1000</v>
      </c>
      <c r="H13" s="22"/>
      <c r="I13" s="22">
        <v>900</v>
      </c>
      <c r="J13" s="22">
        <v>100</v>
      </c>
      <c r="K13" s="22">
        <v>1000</v>
      </c>
      <c r="L13" s="22"/>
      <c r="M13" s="22">
        <v>900</v>
      </c>
      <c r="N13" s="22">
        <v>100</v>
      </c>
      <c r="O13" s="22">
        <v>1000</v>
      </c>
      <c r="P13" s="22"/>
      <c r="Q13" s="22">
        <v>900</v>
      </c>
      <c r="R13" s="19" t="s">
        <v>36</v>
      </c>
      <c r="S13" s="56"/>
      <c r="T13" s="49"/>
      <c r="U13" s="57"/>
      <c r="V13" s="51"/>
    </row>
    <row r="14" spans="1:126" s="6" customFormat="1" ht="24.95" customHeight="1">
      <c r="A14" s="17">
        <v>4</v>
      </c>
      <c r="B14" s="24" t="s">
        <v>42</v>
      </c>
      <c r="C14" s="19" t="s">
        <v>32</v>
      </c>
      <c r="D14" s="20" t="s">
        <v>43</v>
      </c>
      <c r="E14" s="13" t="s">
        <v>44</v>
      </c>
      <c r="F14" s="17" t="s">
        <v>35</v>
      </c>
      <c r="G14" s="21">
        <v>1200</v>
      </c>
      <c r="H14" s="22"/>
      <c r="I14" s="22">
        <v>1080</v>
      </c>
      <c r="J14" s="22">
        <v>120</v>
      </c>
      <c r="K14" s="22">
        <v>1200</v>
      </c>
      <c r="L14" s="22"/>
      <c r="M14" s="22">
        <v>1080</v>
      </c>
      <c r="N14" s="22">
        <v>120</v>
      </c>
      <c r="O14" s="22">
        <v>1200</v>
      </c>
      <c r="P14" s="22"/>
      <c r="Q14" s="22">
        <v>1080</v>
      </c>
      <c r="R14" s="19" t="s">
        <v>45</v>
      </c>
      <c r="S14" s="56"/>
      <c r="T14" s="49"/>
      <c r="U14" s="57"/>
      <c r="V14" s="51"/>
    </row>
    <row r="15" spans="1:126" ht="30">
      <c r="A15" s="17">
        <v>5</v>
      </c>
      <c r="B15" s="25" t="s">
        <v>46</v>
      </c>
      <c r="C15" s="26" t="s">
        <v>32</v>
      </c>
      <c r="D15" s="27" t="s">
        <v>47</v>
      </c>
      <c r="E15" s="28" t="s">
        <v>34</v>
      </c>
      <c r="F15" s="17" t="s">
        <v>35</v>
      </c>
      <c r="G15" s="29">
        <v>1500</v>
      </c>
      <c r="H15" s="30"/>
      <c r="I15" s="36">
        <v>1350</v>
      </c>
      <c r="J15" s="36">
        <v>150</v>
      </c>
      <c r="K15" s="34">
        <v>1500</v>
      </c>
      <c r="L15" s="30"/>
      <c r="M15" s="36">
        <v>1350</v>
      </c>
      <c r="N15" s="36">
        <v>150</v>
      </c>
      <c r="O15" s="34">
        <v>1500</v>
      </c>
      <c r="P15" s="30"/>
      <c r="Q15" s="36">
        <v>1350</v>
      </c>
      <c r="R15" s="19" t="s">
        <v>36</v>
      </c>
      <c r="T15" s="58"/>
      <c r="U15" s="58"/>
      <c r="V15" s="58"/>
      <c r="W15" s="58"/>
      <c r="X15" s="58"/>
      <c r="Y15" s="60"/>
      <c r="Z15" s="58"/>
      <c r="AA15" s="58"/>
    </row>
    <row r="16" spans="1:126" ht="165">
      <c r="A16" s="17">
        <v>6</v>
      </c>
      <c r="B16" s="25" t="s">
        <v>48</v>
      </c>
      <c r="C16" s="19" t="s">
        <v>32</v>
      </c>
      <c r="D16" s="66" t="s">
        <v>49</v>
      </c>
      <c r="E16" s="31" t="s">
        <v>39</v>
      </c>
      <c r="F16" s="17" t="s">
        <v>35</v>
      </c>
      <c r="G16" s="32">
        <v>5500</v>
      </c>
      <c r="H16" s="33"/>
      <c r="I16" s="37">
        <v>4950</v>
      </c>
      <c r="J16" s="37">
        <v>550</v>
      </c>
      <c r="K16" s="32">
        <v>5500</v>
      </c>
      <c r="L16" s="33"/>
      <c r="M16" s="37">
        <v>4950</v>
      </c>
      <c r="N16" s="37">
        <v>550</v>
      </c>
      <c r="O16" s="34">
        <v>5500</v>
      </c>
      <c r="P16" s="30"/>
      <c r="Q16" s="36">
        <v>4950</v>
      </c>
      <c r="R16" s="59" t="s">
        <v>50</v>
      </c>
      <c r="T16" s="58"/>
      <c r="U16" s="58"/>
      <c r="V16" s="58"/>
      <c r="W16" s="58"/>
      <c r="X16" s="58"/>
      <c r="Y16" s="60"/>
      <c r="Z16" s="58"/>
      <c r="AA16" s="58"/>
    </row>
    <row r="17" spans="1:18" s="7" customFormat="1" ht="165">
      <c r="A17" s="34">
        <v>7</v>
      </c>
      <c r="B17" s="25" t="s">
        <v>51</v>
      </c>
      <c r="C17" s="19" t="s">
        <v>32</v>
      </c>
      <c r="D17" s="25" t="s">
        <v>52</v>
      </c>
      <c r="E17" s="35" t="s">
        <v>34</v>
      </c>
      <c r="F17" s="17" t="s">
        <v>35</v>
      </c>
      <c r="G17" s="31">
        <v>1000</v>
      </c>
      <c r="H17" s="33"/>
      <c r="I17" s="31">
        <f>G17*90%</f>
        <v>900</v>
      </c>
      <c r="J17" s="31">
        <f>G17-I17</f>
        <v>100</v>
      </c>
      <c r="K17" s="31">
        <v>1000</v>
      </c>
      <c r="L17" s="33"/>
      <c r="M17" s="31">
        <f t="shared" ref="M17" si="1">K17*90%</f>
        <v>900</v>
      </c>
      <c r="N17" s="31">
        <f t="shared" ref="N17" si="2">K17-M17</f>
        <v>100</v>
      </c>
      <c r="O17" s="38">
        <v>1000</v>
      </c>
      <c r="P17" s="30"/>
      <c r="Q17" s="38">
        <f t="shared" ref="Q17" si="3">O17*90%</f>
        <v>900</v>
      </c>
      <c r="R17" s="38"/>
    </row>
  </sheetData>
  <mergeCells count="32">
    <mergeCell ref="A1:R1"/>
    <mergeCell ref="A2:R2"/>
    <mergeCell ref="G3:R3"/>
    <mergeCell ref="G4:J4"/>
    <mergeCell ref="K4:N4"/>
    <mergeCell ref="O4:Q4"/>
    <mergeCell ref="H5:J5"/>
    <mergeCell ref="L5:N5"/>
    <mergeCell ref="P5:Q5"/>
    <mergeCell ref="A9:B9"/>
    <mergeCell ref="A10:F10"/>
    <mergeCell ref="A4:A7"/>
    <mergeCell ref="B4:B7"/>
    <mergeCell ref="C4:C7"/>
    <mergeCell ref="D4:D7"/>
    <mergeCell ref="E4:E7"/>
    <mergeCell ref="F4:F7"/>
    <mergeCell ref="G5:G7"/>
    <mergeCell ref="H6:H7"/>
    <mergeCell ref="I6:I7"/>
    <mergeCell ref="J6:J7"/>
    <mergeCell ref="K5:K7"/>
    <mergeCell ref="L6:L7"/>
    <mergeCell ref="M6:M7"/>
    <mergeCell ref="N6:N7"/>
    <mergeCell ref="O5:O7"/>
    <mergeCell ref="P6:P7"/>
    <mergeCell ref="Q6:Q7"/>
    <mergeCell ref="R4:R7"/>
    <mergeCell ref="S4:S7"/>
    <mergeCell ref="T4:T7"/>
    <mergeCell ref="U4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KH GĐ 21-25</vt:lpstr>
      <vt:lpstr>Sheet1</vt:lpstr>
      <vt:lpstr>'KH GĐ 21-25'!Print_Area</vt:lpstr>
      <vt:lpstr>'KH GĐ 21-25'!Print_Titles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NamNguyen</dc:creator>
  <cp:lastModifiedBy>User</cp:lastModifiedBy>
  <cp:lastPrinted>2025-04-07T08:03:22Z</cp:lastPrinted>
  <dcterms:created xsi:type="dcterms:W3CDTF">2022-06-19T03:06:00Z</dcterms:created>
  <dcterms:modified xsi:type="dcterms:W3CDTF">2025-04-07T08:03:37Z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812F66F4F4BE44BBB909FC5641E044CD_13</vt:lpwstr>
  </property>
  <property fmtid="{D5CDD505-2E9C-101B-9397-08002B2CF9AE}" pid="3" name="KSOProductBuildVer">
    <vt:lpwstr>1033-12.2.0.17119</vt:lpwstr>
  </property>
</Properties>
</file>